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'План'!$A$1:$Y$66</definedName>
    <definedName name="_xlnm.Print_Area" localSheetId="0">'Титул'!$A$1:$BB$33</definedName>
  </definedNames>
  <calcPr fullCalcOnLoad="1"/>
</workbook>
</file>

<file path=xl/comments2.xml><?xml version="1.0" encoding="utf-8"?>
<comments xmlns="http://schemas.openxmlformats.org/spreadsheetml/2006/main">
  <authors>
    <author>дом</author>
  </authors>
  <commentList>
    <comment ref="I28" authorId="0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<sst xmlns="http://schemas.openxmlformats.org/spreadsheetml/2006/main" count="403" uniqueCount="174">
  <si>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</si>
  <si>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</si>
  <si>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</si>
  <si>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</si>
  <si>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</si>
  <si>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</si>
  <si>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</si>
  <si>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</si>
  <si>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</si>
  <si>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</si>
  <si>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</si>
  <si>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</si>
  <si>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</si>
  <si>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</si>
  <si>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</si>
  <si>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</si>
  <si>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</si>
  <si>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</si>
  <si>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</si>
  <si>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</si>
  <si>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</si>
  <si>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</si>
  <si>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</si>
  <si>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</si>
  <si>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</si>
  <si>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</si>
  <si>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</si>
  <si>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</si>
  <si>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</si>
  <si>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</si>
  <si>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</si>
  <si>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</si>
  <si>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</si>
  <si>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</si>
  <si>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</si>
  <si>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</si>
  <si>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</si>
  <si>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</si>
  <si>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</si>
  <si>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</si>
  <si>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</si>
  <si>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</si>
  <si>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</si>
  <si>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</si>
  <si>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</si>
  <si>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</si>
  <si>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</si>
  <si>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</si>
  <si>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</si>
  <si>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</si>
  <si>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</si>
  <si>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</si>
  <si>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</si>
  <si>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</si>
  <si>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</si>
  <si>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</si>
  <si>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</si>
  <si>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</si>
  <si>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</si>
  <si>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</si>
  <si>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</si>
  <si>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підготовки:   доктора філософії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</si>
  <si>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</si>
  <si>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</si>
  <si>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</si>
  <si>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</si>
  <si>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</si>
  <si>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</si>
  <si>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</si>
  <si>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</si>
  <si>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</si>
  <si>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</si>
  <si>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(Ковальов В.Д.)</t>
  </si>
  <si>
    <t>Т/Д</t>
  </si>
  <si>
    <t>C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</si>
  <si>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</si>
  <si>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</si>
  <si>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</si>
  <si>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</si>
  <si>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</si>
  <si>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</si>
  <si>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</si>
  <si>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</si>
  <si>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</si>
  <si>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</si>
  <si>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</si>
  <si>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 xml:space="preserve">Позначення: Т – теоретичне навчання та виконання дослідження; Д - виконання дослідження; Д/П - практика (одночасно з виконанням дослідження); 
С – екзаменаційна сесія; З - звіт; П – практика; К – канікули; А – атестація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</si>
  <si>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</si>
  <si>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</si>
  <si>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</si>
  <si>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</si>
  <si>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</si>
  <si>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</si>
  <si>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</si>
  <si>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</si>
  <si>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</si>
  <si>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</si>
  <si>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</si>
  <si>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</si>
  <si>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</si>
  <si>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</si>
  <si>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</si>
  <si>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</si>
  <si>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</si>
  <si>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</si>
  <si>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</si>
  <si>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</si>
  <si>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</si>
  <si>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</si>
  <si>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</si>
  <si>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</si>
  <si>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</si>
  <si>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</si>
  <si>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Дисципліни вільного вибору (3 семестр)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</si>
  <si>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</si>
  <si>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</si>
  <si>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Кваліфікація: доктор філософії з прикладної механіки</t>
  </si>
  <si>
    <t>На основі другого (магістерського) рівня вищої освіти</t>
  </si>
  <si>
    <t>освітньо-наукова програма: Прикладна механіка</t>
  </si>
  <si>
    <t>спеціальність: 131 Прикладна механіка</t>
  </si>
  <si>
    <t>галузь знань: 13 Механічна інженерія</t>
  </si>
  <si>
    <t>Механіка та технології обробки матеріалів</t>
  </si>
  <si>
    <t>Сучасні наукові аспекти прикладної механіки</t>
  </si>
  <si>
    <t>Здобувач вищої освіти повинен вибрати дисципліни обсягом 4 кредитів на 2 курсі (3 сем.)</t>
  </si>
  <si>
    <t>Здобувач вищої освіти повинен вибрати дисципліни обсягом 8 кредитів на 2 курсі ( 4 сем.)</t>
  </si>
  <si>
    <t>Дисципліни вільного вибору (4 семестр)</t>
  </si>
  <si>
    <t>2.1.2</t>
  </si>
  <si>
    <t>Методи дослідження та обробка експериментальних даних</t>
  </si>
  <si>
    <t>Наукометричні бази даних і публікаційна активність</t>
  </si>
  <si>
    <t>15</t>
  </si>
  <si>
    <t>Нові та високоефективні технології в машинобудуванні</t>
  </si>
  <si>
    <t>Фізико-хімічні процеси в оброблюваних матеріалах</t>
  </si>
  <si>
    <t>Інтелектуальні керуючі системи</t>
  </si>
  <si>
    <t>Хвильові процеси в матеріалах</t>
  </si>
  <si>
    <t>2.2.2</t>
  </si>
  <si>
    <t>2.2.3</t>
  </si>
  <si>
    <t>2.2.4</t>
  </si>
  <si>
    <t>54</t>
  </si>
  <si>
    <t>1. ОБОВ'ЯЗКОВІ НАВЧАЛЬНІ ДИСЦИПЛІНИ (ОСВІТНЯ СКЛАДОВА)</t>
  </si>
  <si>
    <t>2 ДИСЦИПЛІНИ ВІЛЬНОГО ВИБОРУ (ОСВІТНЯ СКЛАДОВА)</t>
  </si>
  <si>
    <t xml:space="preserve">1.1.  Цикл загальної підготовки </t>
  </si>
  <si>
    <t>Сучасні машини обробки тиском</t>
  </si>
  <si>
    <t>Новітні технології обробки тиском</t>
  </si>
  <si>
    <t>Сучасні методи моделювання процесів та машин обробки тиском</t>
  </si>
  <si>
    <t>Спеціальні технології та обладнання обробки тиском</t>
  </si>
  <si>
    <t>2.2.5</t>
  </si>
  <si>
    <t>2.2.6</t>
  </si>
  <si>
    <t>2.2.7</t>
  </si>
  <si>
    <t>2.2.8</t>
  </si>
  <si>
    <t>Нові та високоефективні технології в зварюванні і споріднених процесах</t>
  </si>
  <si>
    <t>Перспективні напрямки інженерії поверхні</t>
  </si>
  <si>
    <t>Комплексні дослідження матеріалів для зварювання та наплавлення</t>
  </si>
  <si>
    <t>Управління якістю в інженерії поверхні</t>
  </si>
  <si>
    <t>Дисципліна інших ОНП та ОПП</t>
  </si>
  <si>
    <t>Керівник проектної групи (гарант освітньо-наукової програми), зав. кафедри ІТУ</t>
  </si>
  <si>
    <t>С.В. Ковалевський</t>
  </si>
  <si>
    <t>М.А. Турчанін</t>
  </si>
  <si>
    <t xml:space="preserve">Завідувач кафедри КДіМПМ </t>
  </si>
  <si>
    <t>О.Є. Марков</t>
  </si>
  <si>
    <t>Завідувачка кафедри ОіТЗВ</t>
  </si>
  <si>
    <t>Н.О. Макаренко</t>
  </si>
  <si>
    <t>Декан ФІТО</t>
  </si>
  <si>
    <t>О.Г. Гринь</t>
  </si>
  <si>
    <t>2.2.9</t>
  </si>
  <si>
    <t>2.2.10</t>
  </si>
  <si>
    <t>2.2.11</t>
  </si>
  <si>
    <t>2.2.12</t>
  </si>
  <si>
    <t>2.2.13</t>
  </si>
  <si>
    <t>108</t>
  </si>
  <si>
    <t>123</t>
  </si>
  <si>
    <t>Кількість годин на тиждень</t>
  </si>
  <si>
    <t>протокол № 8</t>
  </si>
  <si>
    <t>"  28    " травня   2020 р.</t>
  </si>
  <si>
    <t>V. План освітнього процесу  на 2020/2021 навч. рік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</si>
</sst>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41">
    <xf numFmtId="0" fontId="0" fillId="0" borderId="0" xfId="0" applyAlignment="1">
      <alignment/>
    </xf>
    <xf numFmtId="0" fontId="3" fillId="0" borderId="0" xfId="0" applyFont="1" applyAlignment="1">
      <alignment/>
    </xf>
    <xf numFmtId="211" fontId="3" fillId="0" borderId="10" xfId="0" applyNumberFormat="1" applyFont="1" applyFill="1" applyBorder="1" applyAlignment="1" applyProtection="1">
      <alignment horizontal="center" vertical="center"/>
      <protection/>
    </xf>
    <xf numFmtId="211" fontId="5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0" xfId="0" applyNumberFormat="1" applyFont="1" applyFill="1" applyBorder="1" applyAlignment="1" applyProtection="1">
      <alignment vertical="center"/>
      <protection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1" fontId="3" fillId="0" borderId="12" xfId="0" applyNumberFormat="1" applyFont="1" applyFill="1" applyBorder="1" applyAlignment="1" applyProtection="1">
      <alignment horizontal="center" vertical="center"/>
      <protection/>
    </xf>
    <xf numFmtId="211" fontId="5" fillId="0" borderId="12" xfId="0" applyNumberFormat="1" applyFont="1" applyFill="1" applyBorder="1" applyAlignment="1" applyProtection="1">
      <alignment horizontal="center" vertical="center"/>
      <protection/>
    </xf>
    <xf numFmtId="212" fontId="3" fillId="0" borderId="10" xfId="0" applyNumberFormat="1" applyFont="1" applyFill="1" applyBorder="1" applyAlignment="1" applyProtection="1">
      <alignment vertical="center"/>
      <protection/>
    </xf>
    <xf numFmtId="212" fontId="3" fillId="0" borderId="11" xfId="0" applyNumberFormat="1" applyFont="1" applyFill="1" applyBorder="1" applyAlignment="1" applyProtection="1">
      <alignment vertical="center"/>
      <protection/>
    </xf>
    <xf numFmtId="212" fontId="3" fillId="0" borderId="13" xfId="0" applyNumberFormat="1" applyFont="1" applyFill="1" applyBorder="1" applyAlignment="1" applyProtection="1">
      <alignment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12" fontId="3" fillId="0" borderId="17" xfId="0" applyNumberFormat="1" applyFont="1" applyFill="1" applyBorder="1" applyAlignment="1" applyProtection="1">
      <alignment horizontal="center" vertical="center" wrapText="1"/>
      <protection/>
    </xf>
    <xf numFmtId="212" fontId="3" fillId="0" borderId="18" xfId="0" applyNumberFormat="1" applyFont="1" applyFill="1" applyBorder="1" applyAlignment="1" applyProtection="1">
      <alignment horizontal="center" vertical="center" wrapText="1"/>
      <protection/>
    </xf>
    <xf numFmtId="212" fontId="3" fillId="0" borderId="19" xfId="0" applyNumberFormat="1" applyFont="1" applyFill="1" applyBorder="1" applyAlignment="1" applyProtection="1">
      <alignment horizontal="center" vertical="center" wrapText="1"/>
      <protection/>
    </xf>
    <xf numFmtId="212" fontId="3" fillId="0" borderId="20" xfId="0" applyNumberFormat="1" applyFont="1" applyFill="1" applyBorder="1" applyAlignment="1" applyProtection="1">
      <alignment horizontal="center" vertical="center" wrapText="1"/>
      <protection/>
    </xf>
    <xf numFmtId="212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wrapText="1"/>
    </xf>
    <xf numFmtId="0" fontId="4" fillId="32" borderId="37" xfId="0" applyFont="1" applyFill="1" applyBorder="1" applyAlignment="1">
      <alignment wrapText="1"/>
    </xf>
    <xf numFmtId="0" fontId="4" fillId="32" borderId="38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40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 applyProtection="1">
      <alignment horizontal="center" vertical="center"/>
      <protection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32" borderId="42" xfId="0" applyNumberFormat="1" applyFont="1" applyFill="1" applyBorder="1" applyAlignment="1">
      <alignment horizontal="center" vertical="center" wrapText="1"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/>
    </xf>
    <xf numFmtId="0" fontId="4" fillId="32" borderId="46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47" xfId="0" applyNumberFormat="1" applyFont="1" applyFill="1" applyBorder="1" applyAlignment="1">
      <alignment horizontal="center" vertical="center" wrapText="1"/>
    </xf>
    <xf numFmtId="49" fontId="4" fillId="32" borderId="44" xfId="0" applyNumberFormat="1" applyFont="1" applyFill="1" applyBorder="1" applyAlignment="1">
      <alignment horizontal="center" vertical="center" wrapText="1"/>
    </xf>
    <xf numFmtId="212" fontId="4" fillId="32" borderId="45" xfId="0" applyNumberFormat="1" applyFont="1" applyFill="1" applyBorder="1" applyAlignment="1" applyProtection="1">
      <alignment horizontal="center" vertical="center" wrapText="1"/>
      <protection/>
    </xf>
    <xf numFmtId="0" fontId="1" fillId="32" borderId="47" xfId="0" applyNumberFormat="1" applyFont="1" applyFill="1" applyBorder="1" applyAlignment="1" applyProtection="1">
      <alignment horizontal="center" vertical="center"/>
      <protection/>
    </xf>
    <xf numFmtId="0" fontId="1" fillId="32" borderId="48" xfId="0" applyNumberFormat="1" applyFont="1" applyFill="1" applyBorder="1" applyAlignment="1" applyProtection="1">
      <alignment horizontal="center" vertical="center"/>
      <protection/>
    </xf>
    <xf numFmtId="0" fontId="1" fillId="32" borderId="44" xfId="0" applyNumberFormat="1" applyFont="1" applyFill="1" applyBorder="1" applyAlignment="1" applyProtection="1">
      <alignment horizontal="center" vertical="center"/>
      <protection/>
    </xf>
    <xf numFmtId="0" fontId="1" fillId="32" borderId="45" xfId="0" applyNumberFormat="1" applyFont="1" applyFill="1" applyBorder="1" applyAlignment="1" applyProtection="1">
      <alignment horizontal="center" vertical="center"/>
      <protection/>
    </xf>
    <xf numFmtId="0" fontId="4" fillId="32" borderId="49" xfId="0" applyNumberFormat="1" applyFont="1" applyFill="1" applyBorder="1" applyAlignment="1">
      <alignment horizontal="center" vertical="center" wrapText="1"/>
    </xf>
    <xf numFmtId="0" fontId="4" fillId="32" borderId="50" xfId="0" applyNumberFormat="1" applyFont="1" applyFill="1" applyBorder="1" applyAlignment="1">
      <alignment horizontal="center" vertical="center" wrapText="1"/>
    </xf>
    <xf numFmtId="0" fontId="4" fillId="32" borderId="51" xfId="0" applyNumberFormat="1" applyFont="1" applyFill="1" applyBorder="1" applyAlignment="1">
      <alignment horizontal="center" vertical="center" wrapText="1"/>
    </xf>
    <xf numFmtId="0" fontId="4" fillId="32" borderId="34" xfId="0" applyNumberFormat="1" applyFont="1" applyFill="1" applyBorder="1" applyAlignment="1">
      <alignment horizontal="center" vertical="center" wrapText="1"/>
    </xf>
    <xf numFmtId="49" fontId="1" fillId="32" borderId="52" xfId="0" applyNumberFormat="1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wrapText="1"/>
    </xf>
    <xf numFmtId="212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0" fontId="4" fillId="32" borderId="53" xfId="0" applyNumberFormat="1" applyFont="1" applyFill="1" applyBorder="1" applyAlignment="1" applyProtection="1">
      <alignment horizontal="center" vertical="center"/>
      <protection/>
    </xf>
    <xf numFmtId="0" fontId="4" fillId="32" borderId="23" xfId="0" applyNumberFormat="1" applyFont="1" applyFill="1" applyBorder="1" applyAlignment="1">
      <alignment horizontal="center" vertical="center" wrapText="1"/>
    </xf>
    <xf numFmtId="0" fontId="4" fillId="32" borderId="54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46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212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25" xfId="0" applyNumberFormat="1" applyFont="1" applyFill="1" applyBorder="1" applyAlignment="1">
      <alignment horizontal="center" vertical="center" wrapText="1"/>
    </xf>
    <xf numFmtId="0" fontId="4" fillId="32" borderId="26" xfId="0" applyNumberFormat="1" applyFont="1" applyFill="1" applyBorder="1" applyAlignment="1">
      <alignment horizontal="center" vertical="center" wrapText="1"/>
    </xf>
    <xf numFmtId="0" fontId="4" fillId="32" borderId="27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/>
    </xf>
    <xf numFmtId="0" fontId="4" fillId="32" borderId="55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wrapText="1"/>
    </xf>
    <xf numFmtId="0" fontId="4" fillId="32" borderId="53" xfId="0" applyFont="1" applyFill="1" applyBorder="1" applyAlignment="1">
      <alignment/>
    </xf>
    <xf numFmtId="49" fontId="4" fillId="32" borderId="24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/>
      <protection/>
    </xf>
    <xf numFmtId="0" fontId="4" fillId="32" borderId="18" xfId="0" applyNumberFormat="1" applyFont="1" applyFill="1" applyBorder="1" applyAlignment="1" applyProtection="1">
      <alignment horizontal="center" vertical="center"/>
      <protection/>
    </xf>
    <xf numFmtId="0" fontId="4" fillId="32" borderId="50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/>
    </xf>
    <xf numFmtId="49" fontId="4" fillId="32" borderId="59" xfId="0" applyNumberFormat="1" applyFont="1" applyFill="1" applyBorder="1" applyAlignment="1">
      <alignment horizontal="center" vertical="center" wrapText="1"/>
    </xf>
    <xf numFmtId="212" fontId="4" fillId="32" borderId="24" xfId="0" applyNumberFormat="1" applyFont="1" applyFill="1" applyBorder="1" applyAlignment="1" applyProtection="1">
      <alignment horizontal="center" vertical="center"/>
      <protection/>
    </xf>
    <xf numFmtId="0" fontId="1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vertical="center" wrapText="1"/>
    </xf>
    <xf numFmtId="1" fontId="4" fillId="32" borderId="44" xfId="0" applyNumberFormat="1" applyFont="1" applyFill="1" applyBorder="1" applyAlignment="1">
      <alignment horizontal="center" vertical="center" wrapText="1"/>
    </xf>
    <xf numFmtId="0" fontId="4" fillId="32" borderId="45" xfId="0" applyNumberFormat="1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24" xfId="0" applyNumberFormat="1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1" fontId="4" fillId="32" borderId="50" xfId="0" applyNumberFormat="1" applyFont="1" applyFill="1" applyBorder="1" applyAlignment="1">
      <alignment horizontal="center" vertical="center" wrapText="1"/>
    </xf>
    <xf numFmtId="49" fontId="4" fillId="32" borderId="50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vertical="center" wrapText="1"/>
    </xf>
    <xf numFmtId="49" fontId="1" fillId="32" borderId="6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12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left" vertical="center" wrapText="1"/>
      <protection/>
    </xf>
    <xf numFmtId="0" fontId="3" fillId="32" borderId="62" xfId="0" applyFont="1" applyFill="1" applyBorder="1" applyAlignment="1" applyProtection="1">
      <alignment horizontal="center" vertical="center" wrapText="1"/>
      <protection/>
    </xf>
    <xf numFmtId="0" fontId="3" fillId="32" borderId="63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205" fontId="5" fillId="32" borderId="42" xfId="0" applyNumberFormat="1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center" vertical="center" wrapText="1"/>
      <protection/>
    </xf>
    <xf numFmtId="0" fontId="5" fillId="32" borderId="64" xfId="0" applyFont="1" applyFill="1" applyBorder="1" applyAlignment="1" applyProtection="1">
      <alignment horizontal="center" vertical="center" wrapText="1"/>
      <protection/>
    </xf>
    <xf numFmtId="0" fontId="5" fillId="32" borderId="63" xfId="0" applyFont="1" applyFill="1" applyBorder="1" applyAlignment="1" applyProtection="1">
      <alignment horizontal="center" vertical="center" wrapText="1"/>
      <protection/>
    </xf>
    <xf numFmtId="0" fontId="5" fillId="32" borderId="65" xfId="0" applyFont="1" applyFill="1" applyBorder="1" applyAlignment="1" applyProtection="1">
      <alignment horizontal="center" vertical="center" wrapText="1"/>
      <protection/>
    </xf>
    <xf numFmtId="1" fontId="3" fillId="32" borderId="62" xfId="0" applyNumberFormat="1" applyFont="1" applyFill="1" applyBorder="1" applyAlignment="1">
      <alignment horizontal="center" vertical="center" wrapText="1"/>
    </xf>
    <xf numFmtId="1" fontId="3" fillId="32" borderId="43" xfId="0" applyNumberFormat="1" applyFont="1" applyFill="1" applyBorder="1" applyAlignment="1">
      <alignment horizontal="center" vertical="center" wrapText="1"/>
    </xf>
    <xf numFmtId="1" fontId="3" fillId="32" borderId="64" xfId="0" applyNumberFormat="1" applyFont="1" applyFill="1" applyBorder="1" applyAlignment="1">
      <alignment horizontal="center" vertical="center" wrapText="1"/>
    </xf>
    <xf numFmtId="1" fontId="3" fillId="32" borderId="65" xfId="0" applyNumberFormat="1" applyFont="1" applyFill="1" applyBorder="1" applyAlignment="1">
      <alignment horizontal="center"/>
    </xf>
    <xf numFmtId="0" fontId="5" fillId="32" borderId="62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3" fillId="32" borderId="64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49" fontId="3" fillId="32" borderId="52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4" applyNumberFormat="1" applyFont="1" applyFill="1" applyBorder="1" applyAlignment="1">
      <alignment horizontal="left" vertical="center" wrapText="1"/>
      <protection/>
    </xf>
    <xf numFmtId="0" fontId="3" fillId="32" borderId="53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05" fontId="3" fillId="32" borderId="52" xfId="0" applyNumberFormat="1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53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66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05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67" xfId="0" applyFont="1" applyFill="1" applyBorder="1" applyAlignment="1" applyProtection="1">
      <alignment horizontal="center" vertical="center" wrapText="1"/>
      <protection/>
    </xf>
    <xf numFmtId="1" fontId="3" fillId="32" borderId="66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67" xfId="0" applyNumberFormat="1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68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04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04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12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12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51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49" fontId="1" fillId="32" borderId="69" xfId="0" applyNumberFormat="1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vertical="center" wrapText="1"/>
    </xf>
    <xf numFmtId="0" fontId="1" fillId="32" borderId="45" xfId="0" applyFont="1" applyFill="1" applyBorder="1" applyAlignment="1">
      <alignment vertical="center" wrapText="1"/>
    </xf>
    <xf numFmtId="0" fontId="4" fillId="32" borderId="70" xfId="0" applyFont="1" applyFill="1" applyBorder="1" applyAlignment="1">
      <alignment/>
    </xf>
    <xf numFmtId="0" fontId="4" fillId="32" borderId="47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 applyProtection="1">
      <alignment horizontal="center" vertical="center"/>
      <protection/>
    </xf>
    <xf numFmtId="0" fontId="4" fillId="32" borderId="44" xfId="0" applyNumberFormat="1" applyFont="1" applyFill="1" applyBorder="1" applyAlignment="1" applyProtection="1">
      <alignment horizontal="center" vertical="center"/>
      <protection/>
    </xf>
    <xf numFmtId="0" fontId="4" fillId="32" borderId="45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>
      <alignment horizontal="center" vertical="center" wrapText="1"/>
    </xf>
    <xf numFmtId="0" fontId="4" fillId="32" borderId="69" xfId="0" applyNumberFormat="1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/>
    </xf>
    <xf numFmtId="0" fontId="4" fillId="32" borderId="46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/>
    </xf>
    <xf numFmtId="0" fontId="4" fillId="32" borderId="58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horizontal="center" vertical="center" wrapText="1"/>
    </xf>
    <xf numFmtId="49" fontId="1" fillId="32" borderId="71" xfId="0" applyNumberFormat="1" applyFont="1" applyFill="1" applyBorder="1" applyAlignment="1">
      <alignment horizontal="center" vertical="center" wrapText="1"/>
    </xf>
    <xf numFmtId="0" fontId="1" fillId="32" borderId="38" xfId="0" applyNumberFormat="1" applyFont="1" applyFill="1" applyBorder="1" applyAlignment="1">
      <alignment vertical="center" wrapText="1"/>
    </xf>
    <xf numFmtId="49" fontId="4" fillId="32" borderId="46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5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/>
    </xf>
    <xf numFmtId="0" fontId="4" fillId="32" borderId="66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 vertical="center" wrapText="1"/>
    </xf>
    <xf numFmtId="1" fontId="4" fillId="32" borderId="19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67" xfId="0" applyFont="1" applyFill="1" applyBorder="1" applyAlignment="1">
      <alignment/>
    </xf>
    <xf numFmtId="0" fontId="4" fillId="32" borderId="66" xfId="0" applyFont="1" applyFill="1" applyBorder="1" applyAlignment="1">
      <alignment/>
    </xf>
    <xf numFmtId="0" fontId="4" fillId="32" borderId="12" xfId="0" applyFont="1" applyFill="1" applyBorder="1" applyAlignment="1">
      <alignment vertical="center" wrapText="1"/>
    </xf>
    <xf numFmtId="0" fontId="4" fillId="32" borderId="67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vertical="center" wrapText="1"/>
    </xf>
    <xf numFmtId="0" fontId="4" fillId="32" borderId="43" xfId="0" applyFont="1" applyFill="1" applyBorder="1" applyAlignment="1">
      <alignment vertical="center" wrapText="1"/>
    </xf>
    <xf numFmtId="21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57" xfId="0" applyNumberFormat="1" applyFont="1" applyFill="1" applyBorder="1" applyAlignment="1" applyProtection="1">
      <alignment horizontal="center" vertical="center"/>
      <protection/>
    </xf>
    <xf numFmtId="0" fontId="1" fillId="32" borderId="40" xfId="0" applyFont="1" applyFill="1" applyBorder="1" applyAlignment="1">
      <alignment wrapText="1"/>
    </xf>
    <xf numFmtId="49" fontId="1" fillId="32" borderId="20" xfId="0" applyNumberFormat="1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37" xfId="0" applyNumberFormat="1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/>
    </xf>
    <xf numFmtId="49" fontId="1" fillId="32" borderId="53" xfId="0" applyNumberFormat="1" applyFont="1" applyFill="1" applyBorder="1" applyAlignment="1">
      <alignment horizontal="center" vertical="center" wrapText="1"/>
    </xf>
    <xf numFmtId="49" fontId="1" fillId="32" borderId="66" xfId="0" applyNumberFormat="1" applyFont="1" applyFill="1" applyBorder="1" applyAlignment="1">
      <alignment horizontal="center" vertical="center" wrapText="1"/>
    </xf>
    <xf numFmtId="49" fontId="1" fillId="32" borderId="73" xfId="0" applyNumberFormat="1" applyFont="1" applyFill="1" applyBorder="1" applyAlignment="1">
      <alignment horizontal="center" vertical="center" wrapText="1"/>
    </xf>
    <xf numFmtId="0" fontId="1" fillId="32" borderId="42" xfId="0" applyNumberFormat="1" applyFont="1" applyFill="1" applyBorder="1" applyAlignment="1">
      <alignment vertical="center" wrapText="1"/>
    </xf>
    <xf numFmtId="49" fontId="1" fillId="32" borderId="74" xfId="0" applyNumberFormat="1" applyFont="1" applyFill="1" applyBorder="1" applyAlignment="1">
      <alignment horizontal="center" vertical="center" wrapText="1"/>
    </xf>
    <xf numFmtId="0" fontId="1" fillId="32" borderId="40" xfId="0" applyNumberFormat="1" applyFont="1" applyFill="1" applyBorder="1" applyAlignment="1">
      <alignment vertical="center" wrapText="1"/>
    </xf>
    <xf numFmtId="0" fontId="1" fillId="0" borderId="75" xfId="0" applyFont="1" applyFill="1" applyBorder="1" applyAlignment="1">
      <alignment wrapText="1"/>
    </xf>
    <xf numFmtId="0" fontId="1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4" fillId="32" borderId="66" xfId="0" applyNumberFormat="1" applyFont="1" applyFill="1" applyBorder="1" applyAlignment="1" applyProtection="1">
      <alignment horizontal="center" vertical="center"/>
      <protection/>
    </xf>
    <xf numFmtId="49" fontId="1" fillId="32" borderId="48" xfId="0" applyNumberFormat="1" applyFont="1" applyFill="1" applyBorder="1" applyAlignment="1">
      <alignment horizontal="center" vertical="center" wrapText="1"/>
    </xf>
    <xf numFmtId="49" fontId="1" fillId="32" borderId="4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wrapText="1"/>
    </xf>
    <xf numFmtId="0" fontId="1" fillId="0" borderId="40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/>
    </xf>
    <xf numFmtId="0" fontId="4" fillId="32" borderId="4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1" fillId="0" borderId="40" xfId="0" applyFont="1" applyBorder="1" applyAlignment="1">
      <alignment/>
    </xf>
    <xf numFmtId="0" fontId="4" fillId="32" borderId="24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 vertical="center"/>
    </xf>
    <xf numFmtId="49" fontId="3" fillId="32" borderId="40" xfId="54" applyNumberFormat="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7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32" fillId="0" borderId="83" xfId="0" applyFont="1" applyBorder="1" applyAlignment="1">
      <alignment wrapText="1"/>
    </xf>
    <xf numFmtId="0" fontId="32" fillId="0" borderId="84" xfId="0" applyFont="1" applyBorder="1" applyAlignment="1">
      <alignment wrapText="1"/>
    </xf>
    <xf numFmtId="0" fontId="32" fillId="0" borderId="71" xfId="0" applyFont="1" applyBorder="1" applyAlignment="1">
      <alignment wrapText="1"/>
    </xf>
    <xf numFmtId="0" fontId="32" fillId="0" borderId="58" xfId="0" applyFont="1" applyBorder="1" applyAlignment="1">
      <alignment wrapText="1"/>
    </xf>
    <xf numFmtId="0" fontId="32" fillId="0" borderId="61" xfId="0" applyFont="1" applyBorder="1" applyAlignment="1">
      <alignment wrapText="1"/>
    </xf>
    <xf numFmtId="0" fontId="32" fillId="0" borderId="60" xfId="0" applyFont="1" applyBorder="1" applyAlignment="1">
      <alignment wrapText="1"/>
    </xf>
    <xf numFmtId="0" fontId="32" fillId="0" borderId="46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0" fontId="10" fillId="0" borderId="86" xfId="0" applyNumberFormat="1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7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0" fillId="0" borderId="83" xfId="0" applyFill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center" wrapText="1"/>
    </xf>
    <xf numFmtId="0" fontId="9" fillId="0" borderId="18" xfId="53" applyFont="1" applyFill="1" applyBorder="1" applyAlignment="1">
      <alignment horizontal="center" vertical="center" wrapText="1"/>
      <protection/>
    </xf>
    <xf numFmtId="0" fontId="21" fillId="0" borderId="83" xfId="0" applyFont="1" applyFill="1" applyBorder="1" applyAlignment="1">
      <alignment vertical="center" wrapText="1"/>
    </xf>
    <xf numFmtId="0" fontId="21" fillId="0" borderId="84" xfId="0" applyFont="1" applyFill="1" applyBorder="1" applyAlignment="1">
      <alignment vertical="center" wrapText="1"/>
    </xf>
    <xf numFmtId="0" fontId="21" fillId="0" borderId="7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84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32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5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4" fillId="32" borderId="59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32" borderId="59" xfId="0" applyFont="1" applyFill="1" applyBorder="1" applyAlignment="1">
      <alignment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 textRotation="90"/>
      <protection/>
    </xf>
    <xf numFmtId="21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71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90" xfId="0" applyFont="1" applyFill="1" applyBorder="1" applyAlignment="1">
      <alignment horizontal="center" wrapText="1"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32" borderId="91" xfId="0" applyFill="1" applyBorder="1" applyAlignment="1">
      <alignment vertical="center" wrapText="1"/>
    </xf>
    <xf numFmtId="0" fontId="0" fillId="32" borderId="91" xfId="0" applyFill="1" applyBorder="1" applyAlignment="1">
      <alignment/>
    </xf>
    <xf numFmtId="0" fontId="0" fillId="32" borderId="55" xfId="0" applyFill="1" applyBorder="1" applyAlignment="1">
      <alignment/>
    </xf>
    <xf numFmtId="212" fontId="4" fillId="0" borderId="61" xfId="0" applyNumberFormat="1" applyFont="1" applyFill="1" applyBorder="1" applyAlignment="1" applyProtection="1">
      <alignment horizontal="center" vertical="center"/>
      <protection/>
    </xf>
    <xf numFmtId="212" fontId="4" fillId="0" borderId="60" xfId="0" applyNumberFormat="1" applyFont="1" applyFill="1" applyBorder="1" applyAlignment="1" applyProtection="1">
      <alignment horizontal="center" vertical="center"/>
      <protection/>
    </xf>
    <xf numFmtId="0" fontId="24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212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2" fontId="3" fillId="0" borderId="76" xfId="0" applyNumberFormat="1" applyFont="1" applyFill="1" applyBorder="1" applyAlignment="1" applyProtection="1">
      <alignment horizontal="center" vertical="center" wrapText="1"/>
      <protection/>
    </xf>
    <xf numFmtId="0" fontId="24" fillId="0" borderId="76" xfId="0" applyFont="1" applyFill="1" applyBorder="1" applyAlignment="1">
      <alignment horizontal="center" vertical="center" wrapText="1"/>
    </xf>
    <xf numFmtId="0" fontId="1" fillId="32" borderId="91" xfId="0" applyFont="1" applyFill="1" applyBorder="1" applyAlignment="1">
      <alignment vertical="center" wrapText="1"/>
    </xf>
    <xf numFmtId="0" fontId="1" fillId="32" borderId="92" xfId="0" applyFont="1" applyFill="1" applyBorder="1" applyAlignment="1">
      <alignment vertical="center" wrapText="1"/>
    </xf>
    <xf numFmtId="0" fontId="0" fillId="32" borderId="92" xfId="0" applyFill="1" applyBorder="1" applyAlignment="1">
      <alignment/>
    </xf>
    <xf numFmtId="0" fontId="0" fillId="32" borderId="70" xfId="0" applyFill="1" applyBorder="1" applyAlignment="1">
      <alignment/>
    </xf>
    <xf numFmtId="0" fontId="4" fillId="32" borderId="91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212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12" fontId="3" fillId="0" borderId="18" xfId="0" applyNumberFormat="1" applyFont="1" applyFill="1" applyBorder="1" applyAlignment="1" applyProtection="1">
      <alignment horizontal="center" vertical="center"/>
      <protection/>
    </xf>
    <xf numFmtId="212" fontId="3" fillId="0" borderId="83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91" xfId="0" applyFont="1" applyFill="1" applyBorder="1" applyAlignment="1">
      <alignment horizontal="center" wrapText="1"/>
    </xf>
    <xf numFmtId="0" fontId="34" fillId="32" borderId="91" xfId="0" applyFont="1" applyFill="1" applyBorder="1" applyAlignment="1">
      <alignment horizontal="center"/>
    </xf>
    <xf numFmtId="49" fontId="4" fillId="32" borderId="59" xfId="0" applyNumberFormat="1" applyFont="1" applyFill="1" applyBorder="1" applyAlignment="1">
      <alignment horizontal="center" vertical="center" wrapText="1"/>
    </xf>
    <xf numFmtId="0" fontId="34" fillId="32" borderId="91" xfId="0" applyFont="1" applyFill="1" applyBorder="1" applyAlignment="1">
      <alignment wrapText="1"/>
    </xf>
    <xf numFmtId="0" fontId="34" fillId="32" borderId="55" xfId="0" applyFont="1" applyFill="1" applyBorder="1" applyAlignment="1">
      <alignment wrapText="1"/>
    </xf>
    <xf numFmtId="0" fontId="4" fillId="32" borderId="24" xfId="0" applyFont="1" applyFill="1" applyBorder="1" applyAlignment="1">
      <alignment horizontal="center" wrapText="1"/>
    </xf>
    <xf numFmtId="0" fontId="4" fillId="32" borderId="93" xfId="0" applyFont="1" applyFill="1" applyBorder="1" applyAlignment="1">
      <alignment horizontal="center" wrapText="1"/>
    </xf>
    <xf numFmtId="0" fontId="4" fillId="32" borderId="92" xfId="0" applyFont="1" applyFill="1" applyBorder="1" applyAlignment="1">
      <alignment horizontal="center" wrapText="1"/>
    </xf>
    <xf numFmtId="0" fontId="4" fillId="32" borderId="61" xfId="0" applyNumberFormat="1" applyFont="1" applyFill="1" applyBorder="1" applyAlignment="1">
      <alignment horizontal="right" vertical="center" wrapText="1"/>
    </xf>
    <xf numFmtId="0" fontId="4" fillId="32" borderId="60" xfId="0" applyNumberFormat="1" applyFont="1" applyFill="1" applyBorder="1" applyAlignment="1">
      <alignment horizontal="right" vertical="center" wrapText="1"/>
    </xf>
    <xf numFmtId="0" fontId="4" fillId="32" borderId="46" xfId="0" applyNumberFormat="1" applyFont="1" applyFill="1" applyBorder="1" applyAlignment="1">
      <alignment horizontal="right" vertical="center" wrapText="1"/>
    </xf>
    <xf numFmtId="0" fontId="4" fillId="32" borderId="24" xfId="0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wrapText="1"/>
      <protection/>
    </xf>
    <xf numFmtId="0" fontId="32" fillId="32" borderId="0" xfId="0" applyFont="1" applyFill="1" applyAlignment="1">
      <alignment wrapText="1"/>
    </xf>
    <xf numFmtId="0" fontId="4" fillId="32" borderId="76" xfId="0" applyNumberFormat="1" applyFont="1" applyFill="1" applyBorder="1" applyAlignment="1">
      <alignment horizontal="right" vertical="center" wrapText="1"/>
    </xf>
    <xf numFmtId="21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0" fontId="5" fillId="32" borderId="39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view="pageBreakPreview" zoomScale="71" zoomScaleNormal="75" zoomScaleSheetLayoutView="71" zoomScalePageLayoutView="0" workbookViewId="0" topLeftCell="I13">
      <selection activeCell="N9" sqref="N9"/>
    </sheetView>
  </sheetViews>
  <sheetFormatPr defaultColWidth="3.25390625" defaultRowHeight="12.75"/>
  <cols>
    <col min="1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449" t="s">
        <v>69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60" t="s">
        <v>17</v>
      </c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</row>
    <row r="2" spans="1:54" s="20" customFormat="1" ht="24" customHeight="1">
      <c r="A2" s="449" t="s">
        <v>70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</row>
    <row r="3" spans="1:54" s="20" customFormat="1" ht="30.75">
      <c r="A3" s="449" t="s">
        <v>171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62" t="s">
        <v>0</v>
      </c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</row>
    <row r="4" spans="1:54" s="20" customFormat="1" ht="27.75">
      <c r="A4" s="448" t="s">
        <v>172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50" t="s">
        <v>116</v>
      </c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</row>
    <row r="6" spans="1:54" s="25" customFormat="1" ht="25.5" customHeight="1">
      <c r="A6" s="449" t="s">
        <v>71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</row>
    <row r="7" spans="1:54" s="25" customFormat="1" ht="27" customHeight="1">
      <c r="A7" s="449" t="s">
        <v>72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65" t="s">
        <v>18</v>
      </c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</row>
    <row r="8" spans="16:54" s="25" customFormat="1" ht="26.25">
      <c r="P8" s="469" t="s">
        <v>61</v>
      </c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1"/>
      <c r="AC8" s="471"/>
      <c r="AD8" s="472"/>
      <c r="AE8" s="472"/>
      <c r="AF8" s="472"/>
      <c r="AG8" s="472"/>
      <c r="AH8" s="472"/>
      <c r="AI8" s="472"/>
      <c r="AJ8" s="472"/>
      <c r="AK8" s="472"/>
      <c r="AL8" s="472"/>
      <c r="AM8" s="23"/>
      <c r="AN8" s="467" t="s">
        <v>54</v>
      </c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</row>
    <row r="9" spans="16:54" s="25" customFormat="1" ht="25.5" customHeight="1">
      <c r="P9" s="457" t="s">
        <v>120</v>
      </c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288"/>
      <c r="AM9" s="288"/>
      <c r="AN9" s="458" t="s">
        <v>117</v>
      </c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</row>
    <row r="10" spans="16:54" s="25" customFormat="1" ht="23.25" customHeight="1">
      <c r="P10" s="457" t="s">
        <v>119</v>
      </c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288"/>
      <c r="AL10" s="288"/>
      <c r="AM10" s="288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</row>
    <row r="11" spans="16:54" s="25" customFormat="1" ht="21.75" customHeight="1">
      <c r="P11" s="454" t="s">
        <v>118</v>
      </c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6"/>
      <c r="AM11" s="456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473" t="s">
        <v>114</v>
      </c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475" t="s">
        <v>66</v>
      </c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</row>
    <row r="17" spans="1:54" s="20" customFormat="1" ht="15.75">
      <c r="A17" s="439" t="s">
        <v>1</v>
      </c>
      <c r="B17" s="433" t="s">
        <v>2</v>
      </c>
      <c r="C17" s="434"/>
      <c r="D17" s="434"/>
      <c r="E17" s="435"/>
      <c r="F17" s="433" t="s">
        <v>3</v>
      </c>
      <c r="G17" s="434"/>
      <c r="H17" s="434"/>
      <c r="I17" s="435"/>
      <c r="J17" s="420" t="s">
        <v>4</v>
      </c>
      <c r="K17" s="421"/>
      <c r="L17" s="421"/>
      <c r="M17" s="421"/>
      <c r="N17" s="420" t="s">
        <v>5</v>
      </c>
      <c r="O17" s="421"/>
      <c r="P17" s="421"/>
      <c r="Q17" s="421"/>
      <c r="R17" s="422"/>
      <c r="S17" s="420" t="s">
        <v>6</v>
      </c>
      <c r="T17" s="423"/>
      <c r="U17" s="423"/>
      <c r="V17" s="423"/>
      <c r="W17" s="422"/>
      <c r="X17" s="420" t="s">
        <v>7</v>
      </c>
      <c r="Y17" s="421"/>
      <c r="Z17" s="421"/>
      <c r="AA17" s="422"/>
      <c r="AB17" s="433" t="s">
        <v>8</v>
      </c>
      <c r="AC17" s="434"/>
      <c r="AD17" s="434"/>
      <c r="AE17" s="435"/>
      <c r="AF17" s="433" t="s">
        <v>9</v>
      </c>
      <c r="AG17" s="434"/>
      <c r="AH17" s="434"/>
      <c r="AI17" s="435"/>
      <c r="AJ17" s="420" t="s">
        <v>10</v>
      </c>
      <c r="AK17" s="423"/>
      <c r="AL17" s="423"/>
      <c r="AM17" s="423"/>
      <c r="AN17" s="422"/>
      <c r="AO17" s="420" t="s">
        <v>11</v>
      </c>
      <c r="AP17" s="421"/>
      <c r="AQ17" s="421"/>
      <c r="AR17" s="421"/>
      <c r="AS17" s="417" t="s">
        <v>16</v>
      </c>
      <c r="AT17" s="418"/>
      <c r="AU17" s="418"/>
      <c r="AV17" s="418"/>
      <c r="AW17" s="419"/>
      <c r="AX17" s="420" t="s">
        <v>12</v>
      </c>
      <c r="AY17" s="421"/>
      <c r="AZ17" s="421"/>
      <c r="BA17" s="422"/>
      <c r="BB17" s="74"/>
    </row>
    <row r="18" spans="1:54" s="20" customFormat="1" ht="16.5" thickBot="1">
      <c r="A18" s="440"/>
      <c r="B18" s="58">
        <v>1</v>
      </c>
      <c r="C18" s="59">
        <v>2</v>
      </c>
      <c r="D18" s="59">
        <v>3</v>
      </c>
      <c r="E18" s="60">
        <v>4</v>
      </c>
      <c r="F18" s="58">
        <v>5</v>
      </c>
      <c r="G18" s="59">
        <v>6</v>
      </c>
      <c r="H18" s="59">
        <v>7</v>
      </c>
      <c r="I18" s="60">
        <v>8</v>
      </c>
      <c r="J18" s="58">
        <v>9</v>
      </c>
      <c r="K18" s="59">
        <v>10</v>
      </c>
      <c r="L18" s="59">
        <v>11</v>
      </c>
      <c r="M18" s="61">
        <v>12</v>
      </c>
      <c r="N18" s="58">
        <v>13</v>
      </c>
      <c r="O18" s="59">
        <v>14</v>
      </c>
      <c r="P18" s="59">
        <v>15</v>
      </c>
      <c r="Q18" s="59">
        <v>16</v>
      </c>
      <c r="R18" s="60">
        <v>17</v>
      </c>
      <c r="S18" s="58">
        <v>18</v>
      </c>
      <c r="T18" s="59">
        <v>19</v>
      </c>
      <c r="U18" s="59">
        <v>20</v>
      </c>
      <c r="V18" s="59">
        <v>21</v>
      </c>
      <c r="W18" s="60">
        <v>22</v>
      </c>
      <c r="X18" s="58">
        <v>23</v>
      </c>
      <c r="Y18" s="59">
        <v>24</v>
      </c>
      <c r="Z18" s="59">
        <v>25</v>
      </c>
      <c r="AA18" s="60">
        <v>26</v>
      </c>
      <c r="AB18" s="58">
        <v>27</v>
      </c>
      <c r="AC18" s="59">
        <v>28</v>
      </c>
      <c r="AD18" s="59">
        <v>29</v>
      </c>
      <c r="AE18" s="60">
        <v>30</v>
      </c>
      <c r="AF18" s="58">
        <v>31</v>
      </c>
      <c r="AG18" s="59">
        <v>32</v>
      </c>
      <c r="AH18" s="59">
        <v>33</v>
      </c>
      <c r="AI18" s="60">
        <v>34</v>
      </c>
      <c r="AJ18" s="58">
        <v>35</v>
      </c>
      <c r="AK18" s="59">
        <v>36</v>
      </c>
      <c r="AL18" s="59">
        <v>37</v>
      </c>
      <c r="AM18" s="59">
        <v>38</v>
      </c>
      <c r="AN18" s="60">
        <v>39</v>
      </c>
      <c r="AO18" s="58">
        <v>40</v>
      </c>
      <c r="AP18" s="59">
        <v>41</v>
      </c>
      <c r="AQ18" s="59">
        <v>42</v>
      </c>
      <c r="AR18" s="61">
        <v>43</v>
      </c>
      <c r="AS18" s="58">
        <v>44</v>
      </c>
      <c r="AT18" s="59">
        <v>45</v>
      </c>
      <c r="AU18" s="59">
        <v>46</v>
      </c>
      <c r="AV18" s="59">
        <v>47</v>
      </c>
      <c r="AW18" s="60">
        <v>48</v>
      </c>
      <c r="AX18" s="58">
        <v>49</v>
      </c>
      <c r="AY18" s="59">
        <v>50</v>
      </c>
      <c r="AZ18" s="59">
        <v>51</v>
      </c>
      <c r="BA18" s="60">
        <v>52</v>
      </c>
      <c r="BB18" s="74"/>
    </row>
    <row r="19" spans="1:54" s="20" customFormat="1" ht="19.5" thickBot="1">
      <c r="A19" s="62">
        <v>1</v>
      </c>
      <c r="B19" s="63" t="s">
        <v>73</v>
      </c>
      <c r="C19" s="63" t="s">
        <v>73</v>
      </c>
      <c r="D19" s="63" t="s">
        <v>73</v>
      </c>
      <c r="E19" s="63" t="s">
        <v>73</v>
      </c>
      <c r="F19" s="63" t="s">
        <v>73</v>
      </c>
      <c r="G19" s="63" t="s">
        <v>73</v>
      </c>
      <c r="H19" s="63" t="s">
        <v>73</v>
      </c>
      <c r="I19" s="63" t="s">
        <v>73</v>
      </c>
      <c r="J19" s="63" t="s">
        <v>73</v>
      </c>
      <c r="K19" s="63" t="s">
        <v>73</v>
      </c>
      <c r="L19" s="63" t="s">
        <v>73</v>
      </c>
      <c r="M19" s="63" t="s">
        <v>73</v>
      </c>
      <c r="N19" s="64" t="s">
        <v>73</v>
      </c>
      <c r="O19" s="63" t="s">
        <v>73</v>
      </c>
      <c r="P19" s="63" t="s">
        <v>73</v>
      </c>
      <c r="Q19" s="65" t="s">
        <v>74</v>
      </c>
      <c r="R19" s="66" t="s">
        <v>75</v>
      </c>
      <c r="S19" s="63" t="s">
        <v>76</v>
      </c>
      <c r="T19" s="63" t="s">
        <v>73</v>
      </c>
      <c r="U19" s="63" t="s">
        <v>73</v>
      </c>
      <c r="V19" s="63" t="s">
        <v>73</v>
      </c>
      <c r="W19" s="63" t="s">
        <v>73</v>
      </c>
      <c r="X19" s="63" t="s">
        <v>73</v>
      </c>
      <c r="Y19" s="63" t="s">
        <v>73</v>
      </c>
      <c r="Z19" s="63" t="s">
        <v>73</v>
      </c>
      <c r="AA19" s="63" t="s">
        <v>73</v>
      </c>
      <c r="AB19" s="63" t="s">
        <v>73</v>
      </c>
      <c r="AC19" s="65" t="s">
        <v>76</v>
      </c>
      <c r="AD19" s="65" t="s">
        <v>76</v>
      </c>
      <c r="AE19" s="67" t="s">
        <v>76</v>
      </c>
      <c r="AF19" s="63" t="s">
        <v>76</v>
      </c>
      <c r="AG19" s="63" t="s">
        <v>73</v>
      </c>
      <c r="AH19" s="63" t="s">
        <v>73</v>
      </c>
      <c r="AI19" s="63" t="s">
        <v>73</v>
      </c>
      <c r="AJ19" s="63" t="s">
        <v>73</v>
      </c>
      <c r="AK19" s="63" t="s">
        <v>73</v>
      </c>
      <c r="AL19" s="63" t="s">
        <v>73</v>
      </c>
      <c r="AM19" s="63" t="s">
        <v>73</v>
      </c>
      <c r="AN19" s="63" t="s">
        <v>73</v>
      </c>
      <c r="AO19" s="63" t="s">
        <v>73</v>
      </c>
      <c r="AP19" s="65" t="s">
        <v>13</v>
      </c>
      <c r="AQ19" s="65" t="s">
        <v>13</v>
      </c>
      <c r="AR19" s="66" t="s">
        <v>75</v>
      </c>
      <c r="AS19" s="63" t="s">
        <v>57</v>
      </c>
      <c r="AT19" s="65" t="s">
        <v>57</v>
      </c>
      <c r="AU19" s="65" t="s">
        <v>57</v>
      </c>
      <c r="AV19" s="65" t="s">
        <v>57</v>
      </c>
      <c r="AW19" s="66" t="s">
        <v>57</v>
      </c>
      <c r="AX19" s="68" t="s">
        <v>57</v>
      </c>
      <c r="AY19" s="65" t="s">
        <v>57</v>
      </c>
      <c r="AZ19" s="65" t="s">
        <v>57</v>
      </c>
      <c r="BA19" s="66" t="s">
        <v>57</v>
      </c>
      <c r="BB19" s="75"/>
    </row>
    <row r="20" spans="1:54" s="20" customFormat="1" ht="19.5" thickBot="1">
      <c r="A20" s="62">
        <v>2</v>
      </c>
      <c r="B20" s="63" t="s">
        <v>73</v>
      </c>
      <c r="C20" s="63" t="s">
        <v>73</v>
      </c>
      <c r="D20" s="63" t="s">
        <v>73</v>
      </c>
      <c r="E20" s="63" t="s">
        <v>73</v>
      </c>
      <c r="F20" s="63" t="s">
        <v>73</v>
      </c>
      <c r="G20" s="63" t="s">
        <v>73</v>
      </c>
      <c r="H20" s="63" t="s">
        <v>73</v>
      </c>
      <c r="I20" s="63" t="s">
        <v>73</v>
      </c>
      <c r="J20" s="63" t="s">
        <v>73</v>
      </c>
      <c r="K20" s="63" t="s">
        <v>73</v>
      </c>
      <c r="L20" s="63" t="s">
        <v>73</v>
      </c>
      <c r="M20" s="63" t="s">
        <v>73</v>
      </c>
      <c r="N20" s="64" t="s">
        <v>73</v>
      </c>
      <c r="O20" s="63" t="s">
        <v>73</v>
      </c>
      <c r="P20" s="63" t="s">
        <v>73</v>
      </c>
      <c r="Q20" s="65" t="s">
        <v>74</v>
      </c>
      <c r="R20" s="66" t="s">
        <v>75</v>
      </c>
      <c r="S20" s="63" t="s">
        <v>76</v>
      </c>
      <c r="T20" s="63" t="s">
        <v>73</v>
      </c>
      <c r="U20" s="63" t="s">
        <v>73</v>
      </c>
      <c r="V20" s="63" t="s">
        <v>73</v>
      </c>
      <c r="W20" s="63" t="s">
        <v>73</v>
      </c>
      <c r="X20" s="63" t="s">
        <v>73</v>
      </c>
      <c r="Y20" s="63" t="s">
        <v>73</v>
      </c>
      <c r="Z20" s="63" t="s">
        <v>73</v>
      </c>
      <c r="AA20" s="63" t="s">
        <v>73</v>
      </c>
      <c r="AB20" s="63" t="s">
        <v>73</v>
      </c>
      <c r="AC20" s="65" t="s">
        <v>76</v>
      </c>
      <c r="AD20" s="65" t="s">
        <v>76</v>
      </c>
      <c r="AE20" s="67" t="s">
        <v>76</v>
      </c>
      <c r="AF20" s="63" t="s">
        <v>76</v>
      </c>
      <c r="AG20" s="63" t="s">
        <v>73</v>
      </c>
      <c r="AH20" s="63" t="s">
        <v>73</v>
      </c>
      <c r="AI20" s="63" t="s">
        <v>73</v>
      </c>
      <c r="AJ20" s="63" t="s">
        <v>73</v>
      </c>
      <c r="AK20" s="63" t="s">
        <v>73</v>
      </c>
      <c r="AL20" s="63" t="s">
        <v>73</v>
      </c>
      <c r="AM20" s="63" t="s">
        <v>73</v>
      </c>
      <c r="AN20" s="63" t="s">
        <v>73</v>
      </c>
      <c r="AO20" s="63" t="s">
        <v>73</v>
      </c>
      <c r="AP20" s="65" t="s">
        <v>13</v>
      </c>
      <c r="AQ20" s="65" t="s">
        <v>13</v>
      </c>
      <c r="AR20" s="66" t="s">
        <v>75</v>
      </c>
      <c r="AS20" s="63" t="s">
        <v>57</v>
      </c>
      <c r="AT20" s="65" t="s">
        <v>57</v>
      </c>
      <c r="AU20" s="65" t="s">
        <v>57</v>
      </c>
      <c r="AV20" s="65" t="s">
        <v>57</v>
      </c>
      <c r="AW20" s="66" t="s">
        <v>57</v>
      </c>
      <c r="AX20" s="68" t="s">
        <v>57</v>
      </c>
      <c r="AY20" s="65" t="s">
        <v>57</v>
      </c>
      <c r="AZ20" s="65" t="s">
        <v>57</v>
      </c>
      <c r="BA20" s="66" t="s">
        <v>57</v>
      </c>
      <c r="BB20" s="75"/>
    </row>
    <row r="21" spans="1:55" s="20" customFormat="1" ht="19.5" thickBot="1">
      <c r="A21" s="62">
        <v>3</v>
      </c>
      <c r="B21" s="63" t="s">
        <v>77</v>
      </c>
      <c r="C21" s="63" t="s">
        <v>77</v>
      </c>
      <c r="D21" s="63" t="s">
        <v>77</v>
      </c>
      <c r="E21" s="63" t="s">
        <v>77</v>
      </c>
      <c r="F21" s="63" t="s">
        <v>77</v>
      </c>
      <c r="G21" s="63" t="s">
        <v>77</v>
      </c>
      <c r="H21" s="63" t="s">
        <v>77</v>
      </c>
      <c r="I21" s="63" t="s">
        <v>77</v>
      </c>
      <c r="J21" s="63" t="s">
        <v>77</v>
      </c>
      <c r="K21" s="63" t="s">
        <v>77</v>
      </c>
      <c r="L21" s="63" t="s">
        <v>77</v>
      </c>
      <c r="M21" s="63" t="s">
        <v>77</v>
      </c>
      <c r="N21" s="64" t="s">
        <v>77</v>
      </c>
      <c r="O21" s="63" t="s">
        <v>77</v>
      </c>
      <c r="P21" s="63" t="s">
        <v>77</v>
      </c>
      <c r="Q21" s="65" t="s">
        <v>76</v>
      </c>
      <c r="R21" s="66" t="s">
        <v>75</v>
      </c>
      <c r="S21" s="63" t="s">
        <v>77</v>
      </c>
      <c r="T21" s="63" t="s">
        <v>77</v>
      </c>
      <c r="U21" s="63" t="s">
        <v>77</v>
      </c>
      <c r="V21" s="63" t="s">
        <v>77</v>
      </c>
      <c r="W21" s="63" t="s">
        <v>77</v>
      </c>
      <c r="X21" s="63" t="s">
        <v>77</v>
      </c>
      <c r="Y21" s="63" t="s">
        <v>77</v>
      </c>
      <c r="Z21" s="63" t="s">
        <v>77</v>
      </c>
      <c r="AA21" s="63" t="s">
        <v>77</v>
      </c>
      <c r="AB21" s="63" t="s">
        <v>77</v>
      </c>
      <c r="AC21" s="63" t="s">
        <v>77</v>
      </c>
      <c r="AD21" s="63" t="s">
        <v>77</v>
      </c>
      <c r="AE21" s="63" t="s">
        <v>77</v>
      </c>
      <c r="AF21" s="63" t="s">
        <v>77</v>
      </c>
      <c r="AG21" s="63" t="s">
        <v>77</v>
      </c>
      <c r="AH21" s="63" t="s">
        <v>77</v>
      </c>
      <c r="AI21" s="63" t="s">
        <v>77</v>
      </c>
      <c r="AJ21" s="63" t="s">
        <v>77</v>
      </c>
      <c r="AK21" s="63" t="s">
        <v>77</v>
      </c>
      <c r="AL21" s="63" t="s">
        <v>77</v>
      </c>
      <c r="AM21" s="63" t="s">
        <v>77</v>
      </c>
      <c r="AN21" s="63" t="s">
        <v>77</v>
      </c>
      <c r="AO21" s="63" t="s">
        <v>77</v>
      </c>
      <c r="AP21" s="65" t="s">
        <v>76</v>
      </c>
      <c r="AQ21" s="65" t="s">
        <v>76</v>
      </c>
      <c r="AR21" s="66" t="s">
        <v>75</v>
      </c>
      <c r="AS21" s="63" t="s">
        <v>57</v>
      </c>
      <c r="AT21" s="65" t="s">
        <v>57</v>
      </c>
      <c r="AU21" s="65" t="s">
        <v>57</v>
      </c>
      <c r="AV21" s="65" t="s">
        <v>57</v>
      </c>
      <c r="AW21" s="66" t="s">
        <v>57</v>
      </c>
      <c r="AX21" s="68" t="s">
        <v>57</v>
      </c>
      <c r="AY21" s="65" t="s">
        <v>57</v>
      </c>
      <c r="AZ21" s="65" t="s">
        <v>57</v>
      </c>
      <c r="BA21" s="66" t="s">
        <v>57</v>
      </c>
      <c r="BB21" s="75"/>
      <c r="BC21" s="73"/>
    </row>
    <row r="22" spans="1:55" s="20" customFormat="1" ht="27" customHeight="1" thickBot="1">
      <c r="A22" s="69">
        <v>4</v>
      </c>
      <c r="B22" s="63" t="s">
        <v>76</v>
      </c>
      <c r="C22" s="63" t="s">
        <v>76</v>
      </c>
      <c r="D22" s="63" t="s">
        <v>76</v>
      </c>
      <c r="E22" s="63" t="s">
        <v>76</v>
      </c>
      <c r="F22" s="63" t="s">
        <v>76</v>
      </c>
      <c r="G22" s="63" t="s">
        <v>76</v>
      </c>
      <c r="H22" s="63" t="s">
        <v>76</v>
      </c>
      <c r="I22" s="63" t="s">
        <v>76</v>
      </c>
      <c r="J22" s="63" t="s">
        <v>76</v>
      </c>
      <c r="K22" s="63" t="s">
        <v>76</v>
      </c>
      <c r="L22" s="63" t="s">
        <v>76</v>
      </c>
      <c r="M22" s="63" t="s">
        <v>76</v>
      </c>
      <c r="N22" s="63" t="s">
        <v>76</v>
      </c>
      <c r="O22" s="63" t="s">
        <v>76</v>
      </c>
      <c r="P22" s="63" t="s">
        <v>76</v>
      </c>
      <c r="Q22" s="63" t="s">
        <v>76</v>
      </c>
      <c r="R22" s="63" t="s">
        <v>75</v>
      </c>
      <c r="S22" s="63" t="s">
        <v>57</v>
      </c>
      <c r="T22" s="63" t="s">
        <v>57</v>
      </c>
      <c r="U22" s="63" t="s">
        <v>57</v>
      </c>
      <c r="V22" s="63" t="s">
        <v>57</v>
      </c>
      <c r="W22" s="63" t="s">
        <v>57</v>
      </c>
      <c r="X22" s="63" t="s">
        <v>76</v>
      </c>
      <c r="Y22" s="63" t="s">
        <v>76</v>
      </c>
      <c r="Z22" s="63" t="s">
        <v>76</v>
      </c>
      <c r="AA22" s="63" t="s">
        <v>76</v>
      </c>
      <c r="AB22" s="63" t="s">
        <v>76</v>
      </c>
      <c r="AC22" s="63" t="s">
        <v>76</v>
      </c>
      <c r="AD22" s="63" t="s">
        <v>76</v>
      </c>
      <c r="AE22" s="63" t="s">
        <v>76</v>
      </c>
      <c r="AF22" s="63" t="s">
        <v>76</v>
      </c>
      <c r="AG22" s="63" t="s">
        <v>76</v>
      </c>
      <c r="AH22" s="63" t="s">
        <v>76</v>
      </c>
      <c r="AI22" s="63" t="s">
        <v>76</v>
      </c>
      <c r="AJ22" s="63" t="s">
        <v>76</v>
      </c>
      <c r="AK22" s="63" t="s">
        <v>76</v>
      </c>
      <c r="AL22" s="63" t="s">
        <v>76</v>
      </c>
      <c r="AM22" s="63" t="s">
        <v>76</v>
      </c>
      <c r="AN22" s="63" t="s">
        <v>76</v>
      </c>
      <c r="AO22" s="68" t="s">
        <v>76</v>
      </c>
      <c r="AP22" s="70" t="s">
        <v>76</v>
      </c>
      <c r="AQ22" s="70" t="s">
        <v>76</v>
      </c>
      <c r="AR22" s="63" t="s">
        <v>75</v>
      </c>
      <c r="AS22" s="71" t="s">
        <v>57</v>
      </c>
      <c r="AT22" s="71" t="s">
        <v>57</v>
      </c>
      <c r="AU22" s="71" t="s">
        <v>57</v>
      </c>
      <c r="AV22" s="71" t="s">
        <v>57</v>
      </c>
      <c r="AW22" s="71" t="s">
        <v>57</v>
      </c>
      <c r="AX22" s="71" t="s">
        <v>76</v>
      </c>
      <c r="AY22" s="71" t="s">
        <v>76</v>
      </c>
      <c r="AZ22" s="71" t="s">
        <v>76</v>
      </c>
      <c r="BA22" s="72" t="s">
        <v>78</v>
      </c>
      <c r="BB22" s="76"/>
      <c r="BC22" s="73"/>
    </row>
    <row r="23" spans="1:54" s="20" customFormat="1" ht="35.25" customHeight="1">
      <c r="A23" s="341" t="s">
        <v>86</v>
      </c>
      <c r="B23" s="341"/>
      <c r="C23" s="341"/>
      <c r="D23" s="341"/>
      <c r="E23" s="341"/>
      <c r="F23" s="341"/>
      <c r="G23" s="341"/>
      <c r="H23" s="341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56"/>
      <c r="AW23" s="56"/>
      <c r="AX23" s="56"/>
      <c r="AY23" s="56"/>
      <c r="AZ23" s="56"/>
      <c r="BA23" s="56"/>
      <c r="BB23" s="77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3.25">
      <c r="A25" s="34" t="s">
        <v>65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441" t="s">
        <v>1</v>
      </c>
      <c r="B26" s="442"/>
      <c r="C26" s="447" t="s">
        <v>80</v>
      </c>
      <c r="D26" s="399"/>
      <c r="E26" s="399"/>
      <c r="F26" s="400"/>
      <c r="G26" s="416" t="s">
        <v>81</v>
      </c>
      <c r="H26" s="416"/>
      <c r="I26" s="416"/>
      <c r="J26" s="416" t="s">
        <v>82</v>
      </c>
      <c r="K26" s="416"/>
      <c r="L26" s="416" t="s">
        <v>83</v>
      </c>
      <c r="M26" s="416"/>
      <c r="N26" s="416"/>
      <c r="O26" s="416"/>
      <c r="P26" s="416"/>
      <c r="Q26" s="360" t="s">
        <v>84</v>
      </c>
      <c r="R26" s="361"/>
      <c r="S26" s="362"/>
      <c r="T26" s="360" t="s">
        <v>14</v>
      </c>
      <c r="U26" s="399"/>
      <c r="V26" s="400"/>
      <c r="W26" s="360" t="s">
        <v>19</v>
      </c>
      <c r="X26" s="399"/>
      <c r="Y26" s="400"/>
      <c r="Z26" s="38"/>
      <c r="AA26" s="415" t="s">
        <v>20</v>
      </c>
      <c r="AB26" s="410"/>
      <c r="AC26" s="410"/>
      <c r="AD26" s="410"/>
      <c r="AE26" s="411"/>
      <c r="AF26" s="409" t="s">
        <v>58</v>
      </c>
      <c r="AG26" s="410"/>
      <c r="AH26" s="411"/>
      <c r="AI26" s="409" t="s">
        <v>21</v>
      </c>
      <c r="AJ26" s="436"/>
      <c r="AK26" s="411"/>
      <c r="AL26" s="39"/>
      <c r="AM26" s="424" t="s">
        <v>79</v>
      </c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6"/>
      <c r="AY26" s="463" t="s">
        <v>58</v>
      </c>
      <c r="AZ26" s="463"/>
      <c r="BA26" s="463"/>
      <c r="BB26" s="464"/>
    </row>
    <row r="27" spans="1:54" s="20" customFormat="1" ht="15.75" customHeight="1">
      <c r="A27" s="443"/>
      <c r="B27" s="444"/>
      <c r="C27" s="401"/>
      <c r="D27" s="402"/>
      <c r="E27" s="402"/>
      <c r="F27" s="403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363"/>
      <c r="R27" s="342"/>
      <c r="S27" s="364"/>
      <c r="T27" s="401"/>
      <c r="U27" s="402"/>
      <c r="V27" s="403"/>
      <c r="W27" s="401"/>
      <c r="X27" s="402"/>
      <c r="Y27" s="403"/>
      <c r="Z27" s="38"/>
      <c r="AA27" s="412"/>
      <c r="AB27" s="413"/>
      <c r="AC27" s="413"/>
      <c r="AD27" s="413"/>
      <c r="AE27" s="414"/>
      <c r="AF27" s="412"/>
      <c r="AG27" s="413"/>
      <c r="AH27" s="414"/>
      <c r="AI27" s="437"/>
      <c r="AJ27" s="438"/>
      <c r="AK27" s="414"/>
      <c r="AL27" s="40"/>
      <c r="AM27" s="427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9"/>
      <c r="AY27" s="463"/>
      <c r="AZ27" s="463"/>
      <c r="BA27" s="463"/>
      <c r="BB27" s="464"/>
    </row>
    <row r="28" spans="1:54" s="20" customFormat="1" ht="36" customHeight="1">
      <c r="A28" s="445"/>
      <c r="B28" s="446"/>
      <c r="C28" s="404"/>
      <c r="D28" s="405"/>
      <c r="E28" s="405"/>
      <c r="F28" s="40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365"/>
      <c r="R28" s="366"/>
      <c r="S28" s="367"/>
      <c r="T28" s="404"/>
      <c r="U28" s="405"/>
      <c r="V28" s="406"/>
      <c r="W28" s="404"/>
      <c r="X28" s="405"/>
      <c r="Y28" s="406"/>
      <c r="Z28" s="38"/>
      <c r="AA28" s="396"/>
      <c r="AB28" s="397"/>
      <c r="AC28" s="397"/>
      <c r="AD28" s="397"/>
      <c r="AE28" s="398"/>
      <c r="AF28" s="396"/>
      <c r="AG28" s="397"/>
      <c r="AH28" s="398"/>
      <c r="AI28" s="396"/>
      <c r="AJ28" s="397"/>
      <c r="AK28" s="398"/>
      <c r="AL28" s="40"/>
      <c r="AM28" s="427"/>
      <c r="AN28" s="428"/>
      <c r="AO28" s="428"/>
      <c r="AP28" s="428"/>
      <c r="AQ28" s="428"/>
      <c r="AR28" s="428"/>
      <c r="AS28" s="428"/>
      <c r="AT28" s="428"/>
      <c r="AU28" s="428"/>
      <c r="AV28" s="428"/>
      <c r="AW28" s="428"/>
      <c r="AX28" s="429"/>
      <c r="AY28" s="463"/>
      <c r="AZ28" s="463"/>
      <c r="BA28" s="463"/>
      <c r="BB28" s="464"/>
    </row>
    <row r="29" spans="1:54" s="20" customFormat="1" ht="21">
      <c r="A29" s="354">
        <v>1</v>
      </c>
      <c r="B29" s="355"/>
      <c r="C29" s="347">
        <v>33</v>
      </c>
      <c r="D29" s="352"/>
      <c r="E29" s="352"/>
      <c r="F29" s="353"/>
      <c r="G29" s="369">
        <v>5</v>
      </c>
      <c r="H29" s="369"/>
      <c r="I29" s="369"/>
      <c r="J29" s="369">
        <v>5</v>
      </c>
      <c r="K29" s="369"/>
      <c r="L29" s="370"/>
      <c r="M29" s="370"/>
      <c r="N29" s="370"/>
      <c r="O29" s="370"/>
      <c r="P29" s="370"/>
      <c r="Q29" s="344"/>
      <c r="R29" s="345"/>
      <c r="S29" s="346"/>
      <c r="T29" s="347">
        <v>9</v>
      </c>
      <c r="U29" s="348"/>
      <c r="V29" s="349"/>
      <c r="W29" s="347">
        <f>C29+G29+J29+N29+Q29+T29</f>
        <v>52</v>
      </c>
      <c r="X29" s="348"/>
      <c r="Y29" s="372"/>
      <c r="Z29" s="38"/>
      <c r="AA29" s="407" t="s">
        <v>55</v>
      </c>
      <c r="AB29" s="389"/>
      <c r="AC29" s="389"/>
      <c r="AD29" s="389"/>
      <c r="AE29" s="408"/>
      <c r="AF29" s="388" t="s">
        <v>62</v>
      </c>
      <c r="AG29" s="389"/>
      <c r="AH29" s="390"/>
      <c r="AI29" s="391" t="s">
        <v>115</v>
      </c>
      <c r="AJ29" s="392"/>
      <c r="AK29" s="393"/>
      <c r="AL29" s="40"/>
      <c r="AM29" s="430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2"/>
      <c r="AY29" s="463"/>
      <c r="AZ29" s="463"/>
      <c r="BA29" s="463"/>
      <c r="BB29" s="464"/>
    </row>
    <row r="30" spans="1:54" s="20" customFormat="1" ht="21">
      <c r="A30" s="350">
        <v>2</v>
      </c>
      <c r="B30" s="351"/>
      <c r="C30" s="347">
        <v>33</v>
      </c>
      <c r="D30" s="352"/>
      <c r="E30" s="352"/>
      <c r="F30" s="353"/>
      <c r="G30" s="369">
        <v>5</v>
      </c>
      <c r="H30" s="369"/>
      <c r="I30" s="369"/>
      <c r="J30" s="369">
        <v>5</v>
      </c>
      <c r="K30" s="369"/>
      <c r="L30" s="370"/>
      <c r="M30" s="370"/>
      <c r="N30" s="370"/>
      <c r="O30" s="370"/>
      <c r="P30" s="370"/>
      <c r="Q30" s="344"/>
      <c r="R30" s="345"/>
      <c r="S30" s="346"/>
      <c r="T30" s="347">
        <v>9</v>
      </c>
      <c r="U30" s="348"/>
      <c r="V30" s="349"/>
      <c r="W30" s="347">
        <f>C30+G30+J30+L30+Q30+T30</f>
        <v>52</v>
      </c>
      <c r="X30" s="348"/>
      <c r="Y30" s="372"/>
      <c r="Z30" s="38"/>
      <c r="AA30" s="382"/>
      <c r="AB30" s="394"/>
      <c r="AC30" s="394"/>
      <c r="AD30" s="394"/>
      <c r="AE30" s="395"/>
      <c r="AF30" s="382"/>
      <c r="AG30" s="383"/>
      <c r="AH30" s="384"/>
      <c r="AI30" s="382"/>
      <c r="AJ30" s="383"/>
      <c r="AK30" s="384"/>
      <c r="AL30" s="41"/>
      <c r="AM30" s="343" t="s">
        <v>85</v>
      </c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>
        <v>7</v>
      </c>
      <c r="AZ30" s="343"/>
      <c r="BA30" s="343"/>
      <c r="BB30" s="343"/>
    </row>
    <row r="31" spans="1:54" s="20" customFormat="1" ht="21">
      <c r="A31" s="350">
        <v>3</v>
      </c>
      <c r="B31" s="351"/>
      <c r="C31" s="347"/>
      <c r="D31" s="352"/>
      <c r="E31" s="352"/>
      <c r="F31" s="353"/>
      <c r="G31" s="369">
        <v>3</v>
      </c>
      <c r="H31" s="369"/>
      <c r="I31" s="369"/>
      <c r="J31" s="369">
        <v>2</v>
      </c>
      <c r="K31" s="369"/>
      <c r="L31" s="369">
        <f>23+15</f>
        <v>38</v>
      </c>
      <c r="M31" s="369"/>
      <c r="N31" s="369"/>
      <c r="O31" s="369"/>
      <c r="P31" s="369"/>
      <c r="Q31" s="344"/>
      <c r="R31" s="345"/>
      <c r="S31" s="346"/>
      <c r="T31" s="379">
        <v>9</v>
      </c>
      <c r="U31" s="377"/>
      <c r="V31" s="378"/>
      <c r="W31" s="347">
        <f>SUM(C31:V31)</f>
        <v>52</v>
      </c>
      <c r="X31" s="348"/>
      <c r="Y31" s="372"/>
      <c r="Z31" s="38"/>
      <c r="AA31" s="396"/>
      <c r="AB31" s="397"/>
      <c r="AC31" s="397"/>
      <c r="AD31" s="397"/>
      <c r="AE31" s="398"/>
      <c r="AF31" s="385"/>
      <c r="AG31" s="386"/>
      <c r="AH31" s="387"/>
      <c r="AI31" s="385"/>
      <c r="AJ31" s="386"/>
      <c r="AK31" s="387"/>
      <c r="AL31" s="42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</row>
    <row r="32" spans="1:54" s="20" customFormat="1" ht="21">
      <c r="A32" s="350">
        <v>4</v>
      </c>
      <c r="B32" s="351"/>
      <c r="C32" s="347"/>
      <c r="D32" s="352"/>
      <c r="E32" s="352"/>
      <c r="F32" s="353"/>
      <c r="G32" s="369">
        <v>39</v>
      </c>
      <c r="H32" s="369"/>
      <c r="I32" s="369"/>
      <c r="J32" s="369">
        <v>2</v>
      </c>
      <c r="K32" s="369"/>
      <c r="L32" s="370"/>
      <c r="M32" s="370"/>
      <c r="N32" s="370"/>
      <c r="O32" s="370"/>
      <c r="P32" s="370"/>
      <c r="Q32" s="356">
        <v>1</v>
      </c>
      <c r="R32" s="345"/>
      <c r="S32" s="346"/>
      <c r="T32" s="376">
        <v>10</v>
      </c>
      <c r="U32" s="377"/>
      <c r="V32" s="378"/>
      <c r="W32" s="347">
        <f>C32+G32+J32+L32+Q32+T32</f>
        <v>52</v>
      </c>
      <c r="X32" s="348"/>
      <c r="Y32" s="372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343" t="s">
        <v>60</v>
      </c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>
        <v>8</v>
      </c>
      <c r="AZ32" s="343"/>
      <c r="BA32" s="343"/>
      <c r="BB32" s="343"/>
    </row>
    <row r="33" spans="1:54" s="20" customFormat="1" ht="20.25" customHeight="1">
      <c r="A33" s="350" t="s">
        <v>15</v>
      </c>
      <c r="B33" s="351"/>
      <c r="C33" s="380">
        <f>SUM(C29:C32)</f>
        <v>66</v>
      </c>
      <c r="D33" s="381"/>
      <c r="E33" s="381"/>
      <c r="F33" s="355"/>
      <c r="G33" s="368">
        <f>SUM(G29:G32)</f>
        <v>52</v>
      </c>
      <c r="H33" s="368"/>
      <c r="I33" s="368"/>
      <c r="J33" s="368">
        <f>SUM(J29:J32)</f>
        <v>14</v>
      </c>
      <c r="K33" s="368"/>
      <c r="L33" s="371">
        <f>SUM(L31:L32)</f>
        <v>38</v>
      </c>
      <c r="M33" s="371"/>
      <c r="N33" s="371"/>
      <c r="O33" s="371"/>
      <c r="P33" s="371"/>
      <c r="Q33" s="357">
        <f>SUM(Q32)</f>
        <v>1</v>
      </c>
      <c r="R33" s="358"/>
      <c r="S33" s="359"/>
      <c r="T33" s="373">
        <f>SUM(T29:T32)</f>
        <v>37</v>
      </c>
      <c r="U33" s="374"/>
      <c r="V33" s="375"/>
      <c r="W33" s="373">
        <f>SUM(W29:Y32)</f>
        <v>208</v>
      </c>
      <c r="X33" s="374"/>
      <c r="Y33" s="375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</row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98"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  <mergeCell ref="A1:O1"/>
    <mergeCell ref="P1:AN1"/>
    <mergeCell ref="AO1:BB3"/>
    <mergeCell ref="A2:O2"/>
    <mergeCell ref="A3:O3"/>
    <mergeCell ref="P3:AN3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7:A18"/>
    <mergeCell ref="J17:M17"/>
    <mergeCell ref="N17:R17"/>
    <mergeCell ref="B17:E17"/>
    <mergeCell ref="F17:I17"/>
    <mergeCell ref="J31:K31"/>
    <mergeCell ref="L31:P31"/>
    <mergeCell ref="A26:B28"/>
    <mergeCell ref="C26:F28"/>
    <mergeCell ref="G26:I28"/>
    <mergeCell ref="AS17:AW17"/>
    <mergeCell ref="X17:AA17"/>
    <mergeCell ref="S17:W17"/>
    <mergeCell ref="AM26:AX29"/>
    <mergeCell ref="W26:Y28"/>
    <mergeCell ref="AB17:AE17"/>
    <mergeCell ref="AF17:AI17"/>
    <mergeCell ref="AJ17:AN17"/>
    <mergeCell ref="AI26:AK28"/>
    <mergeCell ref="AX17:BA17"/>
    <mergeCell ref="T26:V28"/>
    <mergeCell ref="W29:Y29"/>
    <mergeCell ref="AA29:AE29"/>
    <mergeCell ref="AF26:AH28"/>
    <mergeCell ref="AA26:AE28"/>
    <mergeCell ref="J26:K28"/>
    <mergeCell ref="L26:P28"/>
    <mergeCell ref="C29:F29"/>
    <mergeCell ref="J29:K29"/>
    <mergeCell ref="L29:P29"/>
    <mergeCell ref="G29:I29"/>
    <mergeCell ref="J30:K30"/>
    <mergeCell ref="L30:P30"/>
    <mergeCell ref="C32:F32"/>
    <mergeCell ref="C33:F33"/>
    <mergeCell ref="G32:I32"/>
    <mergeCell ref="AI30:AK31"/>
    <mergeCell ref="W31:Y31"/>
    <mergeCell ref="AF29:AH29"/>
    <mergeCell ref="AI29:AK29"/>
    <mergeCell ref="W30:Y30"/>
    <mergeCell ref="AA30:AE31"/>
    <mergeCell ref="AF30:AH31"/>
    <mergeCell ref="W32:Y32"/>
    <mergeCell ref="W33:Y33"/>
    <mergeCell ref="A31:B31"/>
    <mergeCell ref="A32:B32"/>
    <mergeCell ref="T32:V32"/>
    <mergeCell ref="T33:V33"/>
    <mergeCell ref="A33:B33"/>
    <mergeCell ref="C31:F31"/>
    <mergeCell ref="G31:I31"/>
    <mergeCell ref="T31:V31"/>
    <mergeCell ref="Q32:S32"/>
    <mergeCell ref="Q33:S33"/>
    <mergeCell ref="Q26:S28"/>
    <mergeCell ref="Q29:S29"/>
    <mergeCell ref="G33:I33"/>
    <mergeCell ref="J32:K32"/>
    <mergeCell ref="L32:P32"/>
    <mergeCell ref="J33:K33"/>
    <mergeCell ref="L33:P33"/>
    <mergeCell ref="G30:I30"/>
    <mergeCell ref="A23:AU23"/>
    <mergeCell ref="AY30:BB31"/>
    <mergeCell ref="AM30:AX31"/>
    <mergeCell ref="Q31:S31"/>
    <mergeCell ref="T30:V30"/>
    <mergeCell ref="T29:V29"/>
    <mergeCell ref="A30:B30"/>
    <mergeCell ref="C30:F30"/>
    <mergeCell ref="Q30:S30"/>
    <mergeCell ref="A29:B29"/>
  </mergeCells>
  <printOptions/>
  <pageMargins left="0.56" right="0.36" top="1" bottom="1" header="0.5" footer="0.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view="pageBreakPreview" zoomScale="85" zoomScaleNormal="55" zoomScaleSheetLayoutView="85" zoomScalePageLayoutView="0" workbookViewId="0" topLeftCell="A1">
      <selection activeCell="E45" sqref="E45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498" t="s">
        <v>173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500"/>
      <c r="R1" s="501"/>
      <c r="S1" s="501"/>
      <c r="T1" s="501"/>
      <c r="U1" s="501"/>
      <c r="V1" s="501"/>
      <c r="W1" s="501"/>
      <c r="X1" s="501"/>
      <c r="Y1" s="501"/>
    </row>
    <row r="2" spans="1:25" ht="15.75">
      <c r="A2" s="486" t="s">
        <v>22</v>
      </c>
      <c r="B2" s="484" t="s">
        <v>23</v>
      </c>
      <c r="C2" s="504" t="s">
        <v>63</v>
      </c>
      <c r="D2" s="504"/>
      <c r="E2" s="505"/>
      <c r="F2" s="505"/>
      <c r="G2" s="487" t="s">
        <v>24</v>
      </c>
      <c r="H2" s="484" t="s">
        <v>25</v>
      </c>
      <c r="I2" s="484"/>
      <c r="J2" s="484"/>
      <c r="K2" s="484"/>
      <c r="L2" s="484"/>
      <c r="M2" s="485"/>
      <c r="N2" s="506" t="s">
        <v>26</v>
      </c>
      <c r="O2" s="507"/>
      <c r="P2" s="507"/>
      <c r="Q2" s="508"/>
      <c r="R2" s="491" t="s">
        <v>46</v>
      </c>
      <c r="S2" s="491"/>
      <c r="T2" s="491"/>
      <c r="U2" s="491"/>
      <c r="V2" s="491"/>
      <c r="W2" s="491"/>
      <c r="X2" s="491"/>
      <c r="Y2" s="494"/>
    </row>
    <row r="3" spans="1:25" ht="78.75">
      <c r="A3" s="486"/>
      <c r="B3" s="484"/>
      <c r="C3" s="504"/>
      <c r="D3" s="504"/>
      <c r="E3" s="505"/>
      <c r="F3" s="505"/>
      <c r="G3" s="487"/>
      <c r="H3" s="487" t="s">
        <v>27</v>
      </c>
      <c r="I3" s="491" t="s">
        <v>28</v>
      </c>
      <c r="J3" s="491"/>
      <c r="K3" s="491"/>
      <c r="L3" s="491"/>
      <c r="M3" s="487" t="s">
        <v>29</v>
      </c>
      <c r="N3" s="484" t="s">
        <v>30</v>
      </c>
      <c r="O3" s="485"/>
      <c r="P3" s="485"/>
      <c r="Q3" s="7" t="s">
        <v>43</v>
      </c>
      <c r="R3" s="491" t="s">
        <v>30</v>
      </c>
      <c r="S3" s="494"/>
      <c r="T3" s="493" t="s">
        <v>43</v>
      </c>
      <c r="U3" s="494"/>
      <c r="V3" s="493" t="s">
        <v>52</v>
      </c>
      <c r="W3" s="494"/>
      <c r="X3" s="493" t="s">
        <v>53</v>
      </c>
      <c r="Y3" s="494"/>
    </row>
    <row r="4" spans="1:25" ht="15.75">
      <c r="A4" s="486"/>
      <c r="B4" s="484"/>
      <c r="C4" s="504"/>
      <c r="D4" s="504"/>
      <c r="E4" s="505"/>
      <c r="F4" s="505"/>
      <c r="G4" s="487"/>
      <c r="H4" s="485"/>
      <c r="I4" s="487" t="s">
        <v>31</v>
      </c>
      <c r="J4" s="484" t="s">
        <v>32</v>
      </c>
      <c r="K4" s="485"/>
      <c r="L4" s="485"/>
      <c r="M4" s="485"/>
      <c r="N4" s="491" t="s">
        <v>33</v>
      </c>
      <c r="O4" s="492"/>
      <c r="P4" s="492"/>
      <c r="Q4" s="515" t="s">
        <v>44</v>
      </c>
      <c r="R4" s="10"/>
      <c r="S4" s="12"/>
      <c r="T4" s="11"/>
      <c r="U4" s="15"/>
      <c r="W4" s="16"/>
      <c r="Y4" s="17"/>
    </row>
    <row r="5" spans="1:25" ht="15.75">
      <c r="A5" s="486"/>
      <c r="B5" s="484"/>
      <c r="C5" s="487" t="s">
        <v>34</v>
      </c>
      <c r="D5" s="487" t="s">
        <v>35</v>
      </c>
      <c r="E5" s="505" t="s">
        <v>36</v>
      </c>
      <c r="F5" s="505"/>
      <c r="G5" s="487"/>
      <c r="H5" s="485"/>
      <c r="I5" s="492"/>
      <c r="J5" s="487" t="s">
        <v>37</v>
      </c>
      <c r="K5" s="487" t="s">
        <v>38</v>
      </c>
      <c r="L5" s="487" t="s">
        <v>39</v>
      </c>
      <c r="M5" s="485"/>
      <c r="N5" s="492"/>
      <c r="O5" s="492"/>
      <c r="P5" s="492"/>
      <c r="Q5" s="516"/>
      <c r="R5" s="491" t="s">
        <v>56</v>
      </c>
      <c r="S5" s="494"/>
      <c r="T5" s="493" t="s">
        <v>56</v>
      </c>
      <c r="U5" s="494"/>
      <c r="V5" s="493" t="s">
        <v>56</v>
      </c>
      <c r="W5" s="494"/>
      <c r="X5" s="493" t="s">
        <v>56</v>
      </c>
      <c r="Y5" s="494"/>
    </row>
    <row r="6" spans="1:25" ht="15.75">
      <c r="A6" s="486"/>
      <c r="B6" s="484"/>
      <c r="C6" s="487"/>
      <c r="D6" s="487"/>
      <c r="E6" s="505"/>
      <c r="F6" s="505"/>
      <c r="G6" s="487"/>
      <c r="H6" s="485"/>
      <c r="I6" s="492"/>
      <c r="J6" s="487"/>
      <c r="K6" s="487"/>
      <c r="L6" s="487"/>
      <c r="M6" s="485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486"/>
      <c r="B7" s="484"/>
      <c r="C7" s="487"/>
      <c r="D7" s="487"/>
      <c r="E7" s="503" t="s">
        <v>40</v>
      </c>
      <c r="F7" s="502" t="s">
        <v>41</v>
      </c>
      <c r="G7" s="487"/>
      <c r="H7" s="485"/>
      <c r="I7" s="492"/>
      <c r="J7" s="487"/>
      <c r="K7" s="487"/>
      <c r="L7" s="487"/>
      <c r="M7" s="485"/>
      <c r="N7" s="484" t="s">
        <v>42</v>
      </c>
      <c r="O7" s="485"/>
      <c r="P7" s="485"/>
      <c r="Q7" s="7"/>
      <c r="R7" s="517" t="s">
        <v>64</v>
      </c>
      <c r="S7" s="518"/>
      <c r="T7" s="518"/>
      <c r="U7" s="518"/>
      <c r="V7" s="518"/>
      <c r="W7" s="518"/>
      <c r="X7" s="518"/>
      <c r="Y7" s="519"/>
    </row>
    <row r="8" spans="1:25" ht="33" customHeight="1">
      <c r="A8" s="486"/>
      <c r="B8" s="484"/>
      <c r="C8" s="487"/>
      <c r="D8" s="487"/>
      <c r="E8" s="503"/>
      <c r="F8" s="503"/>
      <c r="G8" s="487"/>
      <c r="H8" s="485"/>
      <c r="I8" s="492"/>
      <c r="J8" s="487"/>
      <c r="K8" s="487"/>
      <c r="L8" s="487"/>
      <c r="M8" s="485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5" customFormat="1" ht="16.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478" t="s">
        <v>138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7"/>
      <c r="Z10" s="101"/>
    </row>
    <row r="11" spans="1:26" s="25" customFormat="1" ht="19.5" customHeight="1" thickBot="1">
      <c r="A11" s="478" t="s">
        <v>140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7"/>
      <c r="Z11" s="101"/>
    </row>
    <row r="12" spans="1:26" s="45" customFormat="1" ht="18.75">
      <c r="A12" s="264" t="s">
        <v>104</v>
      </c>
      <c r="B12" s="266" t="s">
        <v>112</v>
      </c>
      <c r="C12" s="280"/>
      <c r="D12" s="283"/>
      <c r="E12" s="111"/>
      <c r="F12" s="112"/>
      <c r="G12" s="268">
        <v>6</v>
      </c>
      <c r="H12" s="269">
        <v>180</v>
      </c>
      <c r="I12" s="270">
        <v>66</v>
      </c>
      <c r="J12" s="270"/>
      <c r="K12" s="270"/>
      <c r="L12" s="270">
        <v>66</v>
      </c>
      <c r="M12" s="271">
        <f>H12-I12</f>
        <v>114</v>
      </c>
      <c r="N12" s="272"/>
      <c r="O12" s="261"/>
      <c r="P12" s="172"/>
      <c r="Q12" s="273"/>
      <c r="R12" s="104"/>
      <c r="S12" s="105"/>
      <c r="T12" s="106"/>
      <c r="U12" s="107"/>
      <c r="V12" s="108"/>
      <c r="W12" s="107"/>
      <c r="X12" s="108"/>
      <c r="Y12" s="107"/>
      <c r="Z12" s="109"/>
    </row>
    <row r="13" spans="1:26" s="45" customFormat="1" ht="18.75">
      <c r="A13" s="264" t="s">
        <v>109</v>
      </c>
      <c r="B13" s="266" t="s">
        <v>112</v>
      </c>
      <c r="C13" s="284"/>
      <c r="D13" s="283" t="s">
        <v>45</v>
      </c>
      <c r="E13" s="111"/>
      <c r="F13" s="112"/>
      <c r="G13" s="113">
        <v>3</v>
      </c>
      <c r="H13" s="114">
        <v>90</v>
      </c>
      <c r="I13" s="115">
        <v>30</v>
      </c>
      <c r="J13" s="115"/>
      <c r="K13" s="115"/>
      <c r="L13" s="115">
        <v>30</v>
      </c>
      <c r="M13" s="116">
        <v>60</v>
      </c>
      <c r="N13" s="117"/>
      <c r="O13" s="118"/>
      <c r="P13" s="119"/>
      <c r="Q13" s="120"/>
      <c r="R13" s="104">
        <v>2</v>
      </c>
      <c r="S13" s="105"/>
      <c r="T13" s="106"/>
      <c r="U13" s="107"/>
      <c r="V13" s="108"/>
      <c r="W13" s="107"/>
      <c r="X13" s="108"/>
      <c r="Y13" s="107"/>
      <c r="Z13" s="109"/>
    </row>
    <row r="14" spans="1:26" s="45" customFormat="1" ht="18.75">
      <c r="A14" s="110" t="s">
        <v>110</v>
      </c>
      <c r="B14" s="265" t="s">
        <v>112</v>
      </c>
      <c r="C14" s="284">
        <v>2</v>
      </c>
      <c r="D14" s="283"/>
      <c r="E14" s="111"/>
      <c r="F14" s="112"/>
      <c r="G14" s="113">
        <v>3</v>
      </c>
      <c r="H14" s="114">
        <v>90</v>
      </c>
      <c r="I14" s="115">
        <v>36</v>
      </c>
      <c r="J14" s="115"/>
      <c r="K14" s="115"/>
      <c r="L14" s="115">
        <v>36</v>
      </c>
      <c r="M14" s="116">
        <v>54</v>
      </c>
      <c r="N14" s="117"/>
      <c r="O14" s="118"/>
      <c r="P14" s="119"/>
      <c r="Q14" s="120"/>
      <c r="R14" s="104"/>
      <c r="S14" s="105">
        <v>2</v>
      </c>
      <c r="T14" s="106"/>
      <c r="U14" s="107"/>
      <c r="V14" s="108"/>
      <c r="W14" s="107"/>
      <c r="X14" s="108"/>
      <c r="Y14" s="107"/>
      <c r="Z14" s="109"/>
    </row>
    <row r="15" spans="1:26" s="45" customFormat="1" ht="18.75">
      <c r="A15" s="121" t="s">
        <v>105</v>
      </c>
      <c r="B15" s="122" t="s">
        <v>59</v>
      </c>
      <c r="C15" s="285">
        <v>1</v>
      </c>
      <c r="D15" s="263"/>
      <c r="E15" s="123"/>
      <c r="F15" s="124"/>
      <c r="G15" s="125">
        <v>4</v>
      </c>
      <c r="H15" s="126">
        <f>G15*30</f>
        <v>120</v>
      </c>
      <c r="I15" s="83">
        <v>60</v>
      </c>
      <c r="J15" s="84">
        <v>30</v>
      </c>
      <c r="K15" s="85"/>
      <c r="L15" s="85">
        <v>30</v>
      </c>
      <c r="M15" s="96">
        <v>60</v>
      </c>
      <c r="N15" s="93"/>
      <c r="O15" s="95"/>
      <c r="P15" s="127"/>
      <c r="Q15" s="128"/>
      <c r="R15" s="99">
        <v>4</v>
      </c>
      <c r="S15" s="100"/>
      <c r="T15" s="129"/>
      <c r="U15" s="130"/>
      <c r="V15" s="131"/>
      <c r="W15" s="130"/>
      <c r="X15" s="131"/>
      <c r="Y15" s="130"/>
      <c r="Z15" s="109"/>
    </row>
    <row r="16" spans="1:26" s="45" customFormat="1" ht="38.25" thickBot="1">
      <c r="A16" s="121" t="s">
        <v>106</v>
      </c>
      <c r="B16" s="122" t="s">
        <v>111</v>
      </c>
      <c r="C16" s="286">
        <v>3</v>
      </c>
      <c r="D16" s="263"/>
      <c r="E16" s="123"/>
      <c r="F16" s="124"/>
      <c r="G16" s="125">
        <v>6</v>
      </c>
      <c r="H16" s="132">
        <f>G16*30</f>
        <v>180</v>
      </c>
      <c r="I16" s="83">
        <v>60</v>
      </c>
      <c r="J16" s="84">
        <v>30</v>
      </c>
      <c r="K16" s="85"/>
      <c r="L16" s="84">
        <v>30</v>
      </c>
      <c r="M16" s="96">
        <v>120</v>
      </c>
      <c r="N16" s="117"/>
      <c r="O16" s="118"/>
      <c r="P16" s="119"/>
      <c r="Q16" s="120"/>
      <c r="R16" s="99"/>
      <c r="S16" s="100"/>
      <c r="T16" s="129">
        <v>4</v>
      </c>
      <c r="U16" s="130"/>
      <c r="V16" s="131"/>
      <c r="W16" s="130"/>
      <c r="X16" s="131"/>
      <c r="Y16" s="130"/>
      <c r="Z16" s="109"/>
    </row>
    <row r="17" spans="1:26" s="45" customFormat="1" ht="19.5" hidden="1" thickBot="1">
      <c r="A17" s="109"/>
      <c r="B17" s="267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33"/>
      <c r="V17" s="134"/>
      <c r="W17" s="133"/>
      <c r="X17" s="134"/>
      <c r="Y17" s="133"/>
      <c r="Z17" s="109"/>
    </row>
    <row r="18" spans="1:26" s="25" customFormat="1" ht="19.5" thickBot="1">
      <c r="A18" s="522" t="s">
        <v>88</v>
      </c>
      <c r="B18" s="523"/>
      <c r="C18" s="523"/>
      <c r="D18" s="523"/>
      <c r="E18" s="523"/>
      <c r="F18" s="524"/>
      <c r="G18" s="135">
        <f aca="true" t="shared" si="0" ref="G18:M18">G12+G15+G16</f>
        <v>16</v>
      </c>
      <c r="H18" s="136">
        <f t="shared" si="0"/>
        <v>480</v>
      </c>
      <c r="I18" s="136">
        <f t="shared" si="0"/>
        <v>186</v>
      </c>
      <c r="J18" s="136">
        <f t="shared" si="0"/>
        <v>60</v>
      </c>
      <c r="K18" s="136">
        <f t="shared" si="0"/>
        <v>0</v>
      </c>
      <c r="L18" s="136">
        <f t="shared" si="0"/>
        <v>126</v>
      </c>
      <c r="M18" s="136">
        <f t="shared" si="0"/>
        <v>294</v>
      </c>
      <c r="N18" s="137">
        <f>SUM(N12:N15)</f>
        <v>0</v>
      </c>
      <c r="O18" s="138">
        <f>SUM(O12:O15)</f>
        <v>0</v>
      </c>
      <c r="P18" s="139">
        <f>SUM(P12:P15)</f>
        <v>0</v>
      </c>
      <c r="Q18" s="140"/>
      <c r="R18" s="141">
        <f>R13+R15+R14+R16</f>
        <v>6</v>
      </c>
      <c r="S18" s="142">
        <v>2</v>
      </c>
      <c r="T18" s="143">
        <f>T12+T15+T16+T22</f>
        <v>4</v>
      </c>
      <c r="U18" s="144"/>
      <c r="V18" s="143"/>
      <c r="W18" s="144"/>
      <c r="X18" s="143"/>
      <c r="Y18" s="145"/>
      <c r="Z18" s="101"/>
    </row>
    <row r="19" spans="1:26" s="25" customFormat="1" ht="19.5" customHeight="1" thickBot="1">
      <c r="A19" s="478" t="s">
        <v>87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4"/>
      <c r="Z19" s="101"/>
    </row>
    <row r="20" spans="1:26" s="45" customFormat="1" ht="18.75">
      <c r="A20" s="102" t="s">
        <v>103</v>
      </c>
      <c r="B20" s="147" t="s">
        <v>121</v>
      </c>
      <c r="C20" s="78">
        <v>2</v>
      </c>
      <c r="D20" s="79"/>
      <c r="E20" s="80"/>
      <c r="F20" s="81"/>
      <c r="G20" s="82">
        <v>4</v>
      </c>
      <c r="H20" s="155">
        <f>G20*30</f>
        <v>120</v>
      </c>
      <c r="I20" s="83">
        <v>72</v>
      </c>
      <c r="J20" s="84">
        <v>36</v>
      </c>
      <c r="K20" s="85"/>
      <c r="L20" s="84">
        <v>36</v>
      </c>
      <c r="M20" s="103">
        <f>H20-I20</f>
        <v>48</v>
      </c>
      <c r="N20" s="78"/>
      <c r="O20" s="79"/>
      <c r="P20" s="81"/>
      <c r="Q20" s="86"/>
      <c r="R20" s="79"/>
      <c r="S20" s="87">
        <v>4</v>
      </c>
      <c r="T20" s="148"/>
      <c r="U20" s="149"/>
      <c r="V20" s="150"/>
      <c r="W20" s="149"/>
      <c r="X20" s="150"/>
      <c r="Y20" s="149"/>
      <c r="Z20" s="109"/>
    </row>
    <row r="21" spans="1:26" s="45" customFormat="1" ht="19.5" thickBot="1">
      <c r="A21" s="151" t="s">
        <v>107</v>
      </c>
      <c r="B21" s="152" t="s">
        <v>122</v>
      </c>
      <c r="C21" s="88">
        <v>2</v>
      </c>
      <c r="D21" s="89"/>
      <c r="E21" s="90"/>
      <c r="F21" s="91"/>
      <c r="G21" s="310">
        <v>4</v>
      </c>
      <c r="H21" s="155">
        <f>G21*30</f>
        <v>120</v>
      </c>
      <c r="I21" s="94">
        <v>72</v>
      </c>
      <c r="J21" s="84">
        <v>36</v>
      </c>
      <c r="K21" s="95"/>
      <c r="L21" s="84">
        <v>36</v>
      </c>
      <c r="M21" s="96">
        <f>H21-I21</f>
        <v>48</v>
      </c>
      <c r="N21" s="97"/>
      <c r="O21" s="97"/>
      <c r="P21" s="98"/>
      <c r="Q21" s="97"/>
      <c r="R21" s="99"/>
      <c r="S21" s="100">
        <v>4</v>
      </c>
      <c r="T21" s="129"/>
      <c r="U21" s="130"/>
      <c r="V21" s="131"/>
      <c r="W21" s="130"/>
      <c r="X21" s="153"/>
      <c r="Y21" s="130"/>
      <c r="Z21" s="109"/>
    </row>
    <row r="22" spans="1:26" s="45" customFormat="1" ht="19.5" thickBot="1">
      <c r="A22" s="312" t="s">
        <v>108</v>
      </c>
      <c r="B22" s="311" t="s">
        <v>49</v>
      </c>
      <c r="C22" s="304"/>
      <c r="D22" s="296" t="s">
        <v>50</v>
      </c>
      <c r="E22" s="296"/>
      <c r="F22" s="309"/>
      <c r="G22" s="92">
        <v>4</v>
      </c>
      <c r="H22" s="155">
        <f>G22*30</f>
        <v>120</v>
      </c>
      <c r="I22" s="156"/>
      <c r="J22" s="95"/>
      <c r="K22" s="95"/>
      <c r="L22" s="95"/>
      <c r="M22" s="119">
        <f>H22-I22</f>
        <v>120</v>
      </c>
      <c r="N22" s="117"/>
      <c r="O22" s="118"/>
      <c r="P22" s="119"/>
      <c r="Q22" s="120"/>
      <c r="R22" s="157"/>
      <c r="S22" s="158"/>
      <c r="T22" s="159"/>
      <c r="U22" s="160"/>
      <c r="V22" s="161"/>
      <c r="W22" s="160"/>
      <c r="X22" s="162"/>
      <c r="Y22" s="163"/>
      <c r="Z22" s="109"/>
    </row>
    <row r="23" spans="1:26" s="45" customFormat="1" ht="20.25" customHeight="1" thickBot="1">
      <c r="A23" s="526" t="s">
        <v>89</v>
      </c>
      <c r="B23" s="527"/>
      <c r="C23" s="527"/>
      <c r="D23" s="527"/>
      <c r="E23" s="527"/>
      <c r="F23" s="527"/>
      <c r="G23" s="135">
        <f>G20+G21+G22</f>
        <v>12</v>
      </c>
      <c r="H23" s="135">
        <f aca="true" t="shared" si="1" ref="H23:M23">H20+H21+H22</f>
        <v>360</v>
      </c>
      <c r="I23" s="135">
        <f t="shared" si="1"/>
        <v>144</v>
      </c>
      <c r="J23" s="135">
        <f t="shared" si="1"/>
        <v>72</v>
      </c>
      <c r="K23" s="135">
        <f t="shared" si="1"/>
        <v>0</v>
      </c>
      <c r="L23" s="135">
        <f t="shared" si="1"/>
        <v>72</v>
      </c>
      <c r="M23" s="135">
        <f t="shared" si="1"/>
        <v>216</v>
      </c>
      <c r="N23" s="164"/>
      <c r="O23" s="164"/>
      <c r="P23" s="164"/>
      <c r="Q23" s="164"/>
      <c r="R23" s="164"/>
      <c r="S23" s="135">
        <v>8</v>
      </c>
      <c r="T23" s="164"/>
      <c r="U23" s="165"/>
      <c r="V23" s="165"/>
      <c r="W23" s="165"/>
      <c r="X23" s="165"/>
      <c r="Y23" s="165"/>
      <c r="Z23" s="109"/>
    </row>
    <row r="24" spans="1:26" s="45" customFormat="1" ht="19.5" thickBot="1">
      <c r="A24" s="166"/>
      <c r="B24" s="520" t="s">
        <v>90</v>
      </c>
      <c r="C24" s="521"/>
      <c r="D24" s="521"/>
      <c r="E24" s="521"/>
      <c r="F24" s="521"/>
      <c r="G24" s="135">
        <f>G23+G18</f>
        <v>28</v>
      </c>
      <c r="H24" s="167">
        <f>H18+H23</f>
        <v>840</v>
      </c>
      <c r="I24" s="135">
        <f>I23+I18</f>
        <v>330</v>
      </c>
      <c r="J24" s="135">
        <f>J23+J18</f>
        <v>132</v>
      </c>
      <c r="K24" s="135">
        <f>K23+K18</f>
        <v>0</v>
      </c>
      <c r="L24" s="135">
        <f>L23+L18</f>
        <v>198</v>
      </c>
      <c r="M24" s="135">
        <f>M23+M18</f>
        <v>510</v>
      </c>
      <c r="N24" s="168"/>
      <c r="O24" s="168"/>
      <c r="P24" s="168"/>
      <c r="Q24" s="168"/>
      <c r="R24" s="287">
        <v>6</v>
      </c>
      <c r="S24" s="135">
        <v>10</v>
      </c>
      <c r="T24" s="287">
        <v>4</v>
      </c>
      <c r="U24" s="165"/>
      <c r="V24" s="165"/>
      <c r="W24" s="165"/>
      <c r="X24" s="165"/>
      <c r="Y24" s="165"/>
      <c r="Z24" s="109"/>
    </row>
    <row r="25" spans="1:26" s="25" customFormat="1" ht="19.5" customHeight="1" thickBot="1">
      <c r="A25" s="478" t="s">
        <v>139</v>
      </c>
      <c r="B25" s="509"/>
      <c r="C25" s="509"/>
      <c r="D25" s="509"/>
      <c r="E25" s="509"/>
      <c r="F25" s="509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1"/>
      <c r="S25" s="511"/>
      <c r="T25" s="511"/>
      <c r="U25" s="511"/>
      <c r="V25" s="511"/>
      <c r="W25" s="511"/>
      <c r="X25" s="511"/>
      <c r="Y25" s="512"/>
      <c r="Z25" s="101"/>
    </row>
    <row r="26" spans="1:26" s="25" customFormat="1" ht="19.5" customHeight="1" thickBot="1">
      <c r="A26" s="531" t="s">
        <v>91</v>
      </c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101"/>
    </row>
    <row r="27" spans="1:26" s="25" customFormat="1" ht="19.5" customHeight="1" thickBot="1">
      <c r="A27" s="478" t="s">
        <v>123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4"/>
      <c r="Z27" s="101"/>
    </row>
    <row r="28" spans="1:26" s="25" customFormat="1" ht="26.25" customHeight="1" thickBot="1">
      <c r="A28" s="281"/>
      <c r="B28" s="282" t="s">
        <v>113</v>
      </c>
      <c r="C28" s="306"/>
      <c r="D28" s="307"/>
      <c r="E28" s="307"/>
      <c r="F28" s="308"/>
      <c r="G28" s="280"/>
      <c r="H28" s="106"/>
      <c r="I28" s="171"/>
      <c r="J28" s="111"/>
      <c r="K28" s="104"/>
      <c r="L28" s="111"/>
      <c r="M28" s="103"/>
      <c r="N28" s="276"/>
      <c r="O28" s="170"/>
      <c r="P28" s="170"/>
      <c r="Q28" s="170"/>
      <c r="R28" s="104"/>
      <c r="S28" s="274"/>
      <c r="T28" s="106"/>
      <c r="U28" s="275"/>
      <c r="V28" s="108"/>
      <c r="W28" s="275"/>
      <c r="X28" s="108"/>
      <c r="Y28" s="262"/>
      <c r="Z28" s="101"/>
    </row>
    <row r="29" spans="1:26" s="25" customFormat="1" ht="33.75" customHeight="1">
      <c r="A29" s="318" t="s">
        <v>67</v>
      </c>
      <c r="B29" s="319" t="s">
        <v>127</v>
      </c>
      <c r="C29" s="289">
        <v>3</v>
      </c>
      <c r="D29" s="290"/>
      <c r="E29" s="290"/>
      <c r="F29" s="302"/>
      <c r="G29" s="285">
        <v>4</v>
      </c>
      <c r="H29" s="155">
        <f>G29*30</f>
        <v>120</v>
      </c>
      <c r="I29" s="84">
        <v>30</v>
      </c>
      <c r="J29" s="123" t="s">
        <v>129</v>
      </c>
      <c r="K29" s="99"/>
      <c r="L29" s="123" t="s">
        <v>129</v>
      </c>
      <c r="M29" s="85">
        <v>90</v>
      </c>
      <c r="N29" s="290"/>
      <c r="O29" s="290"/>
      <c r="P29" s="290"/>
      <c r="Q29" s="302"/>
      <c r="R29" s="289"/>
      <c r="S29" s="100"/>
      <c r="T29" s="129">
        <v>2</v>
      </c>
      <c r="U29" s="299"/>
      <c r="V29" s="153"/>
      <c r="W29" s="130"/>
      <c r="X29" s="131"/>
      <c r="Y29" s="130"/>
      <c r="Z29" s="101"/>
    </row>
    <row r="30" spans="1:26" s="25" customFormat="1" ht="37.5" customHeight="1" thickBot="1">
      <c r="A30" s="320" t="s">
        <v>126</v>
      </c>
      <c r="B30" s="321" t="s">
        <v>128</v>
      </c>
      <c r="C30" s="292">
        <v>3</v>
      </c>
      <c r="D30" s="293"/>
      <c r="E30" s="293"/>
      <c r="F30" s="303"/>
      <c r="G30" s="286">
        <v>4</v>
      </c>
      <c r="H30" s="155">
        <f>G30*30</f>
        <v>120</v>
      </c>
      <c r="I30" s="295">
        <v>30</v>
      </c>
      <c r="J30" s="296" t="s">
        <v>129</v>
      </c>
      <c r="K30" s="294"/>
      <c r="L30" s="296" t="s">
        <v>129</v>
      </c>
      <c r="M30" s="297">
        <v>90</v>
      </c>
      <c r="N30" s="293"/>
      <c r="O30" s="293"/>
      <c r="P30" s="293"/>
      <c r="Q30" s="303"/>
      <c r="R30" s="292"/>
      <c r="S30" s="305"/>
      <c r="T30" s="304">
        <v>2</v>
      </c>
      <c r="U30" s="300"/>
      <c r="V30" s="301"/>
      <c r="W30" s="133"/>
      <c r="X30" s="134"/>
      <c r="Y30" s="133"/>
      <c r="Z30" s="101"/>
    </row>
    <row r="31" spans="1:26" s="25" customFormat="1" ht="20.25" customHeight="1" thickBot="1">
      <c r="A31" s="532" t="s">
        <v>102</v>
      </c>
      <c r="B31" s="532"/>
      <c r="C31" s="532"/>
      <c r="D31" s="532"/>
      <c r="E31" s="532"/>
      <c r="F31" s="532"/>
      <c r="G31" s="164">
        <f>G29</f>
        <v>4</v>
      </c>
      <c r="H31" s="164">
        <v>120</v>
      </c>
      <c r="I31" s="174">
        <v>30</v>
      </c>
      <c r="J31" s="154" t="s">
        <v>129</v>
      </c>
      <c r="K31" s="164"/>
      <c r="L31" s="154" t="s">
        <v>129</v>
      </c>
      <c r="M31" s="140">
        <v>90</v>
      </c>
      <c r="N31" s="175"/>
      <c r="O31" s="175"/>
      <c r="P31" s="175"/>
      <c r="Q31" s="175"/>
      <c r="R31" s="164"/>
      <c r="S31" s="164"/>
      <c r="T31" s="164">
        <v>2</v>
      </c>
      <c r="U31" s="165"/>
      <c r="V31" s="165"/>
      <c r="W31" s="165"/>
      <c r="X31" s="165"/>
      <c r="Y31" s="165"/>
      <c r="Z31" s="101"/>
    </row>
    <row r="32" spans="1:26" s="25" customFormat="1" ht="23.25" customHeight="1" thickBot="1">
      <c r="A32" s="476" t="s">
        <v>92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</row>
    <row r="33" spans="1:26" s="25" customFormat="1" ht="23.25" customHeight="1" thickBot="1">
      <c r="A33" s="478" t="s">
        <v>124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4"/>
      <c r="Z33" s="176"/>
    </row>
    <row r="34" spans="1:26" s="25" customFormat="1" ht="33.75" customHeight="1" thickBot="1">
      <c r="A34" s="260"/>
      <c r="B34" s="177" t="s">
        <v>125</v>
      </c>
      <c r="C34" s="159"/>
      <c r="D34" s="178"/>
      <c r="E34" s="178"/>
      <c r="F34" s="258"/>
      <c r="G34" s="313"/>
      <c r="H34" s="159"/>
      <c r="I34" s="179"/>
      <c r="J34" s="180"/>
      <c r="K34" s="157"/>
      <c r="L34" s="180"/>
      <c r="M34" s="314"/>
      <c r="N34" s="278"/>
      <c r="O34" s="178"/>
      <c r="P34" s="178"/>
      <c r="Q34" s="178"/>
      <c r="R34" s="157"/>
      <c r="S34" s="87"/>
      <c r="T34" s="159"/>
      <c r="U34" s="149"/>
      <c r="V34" s="259"/>
      <c r="W34" s="149"/>
      <c r="X34" s="259"/>
      <c r="Y34" s="315"/>
      <c r="Z34" s="101"/>
    </row>
    <row r="35" spans="1:26" s="25" customFormat="1" ht="36.75" customHeight="1">
      <c r="A35" s="316" t="s">
        <v>51</v>
      </c>
      <c r="B35" s="322" t="s">
        <v>130</v>
      </c>
      <c r="C35" s="99">
        <v>4</v>
      </c>
      <c r="D35" s="290"/>
      <c r="E35" s="290"/>
      <c r="F35" s="302"/>
      <c r="G35" s="285">
        <v>4</v>
      </c>
      <c r="H35" s="155">
        <f aca="true" t="shared" si="2" ref="H35:H49">G35*30</f>
        <v>120</v>
      </c>
      <c r="I35" s="84">
        <v>54</v>
      </c>
      <c r="J35" s="123"/>
      <c r="K35" s="99"/>
      <c r="L35" s="123" t="s">
        <v>137</v>
      </c>
      <c r="M35" s="85">
        <v>66</v>
      </c>
      <c r="N35" s="290"/>
      <c r="O35" s="290"/>
      <c r="P35" s="290"/>
      <c r="Q35" s="302"/>
      <c r="R35" s="289"/>
      <c r="S35" s="100"/>
      <c r="T35" s="129"/>
      <c r="U35" s="333">
        <v>3</v>
      </c>
      <c r="V35" s="153"/>
      <c r="W35" s="130"/>
      <c r="X35" s="131"/>
      <c r="Y35" s="291"/>
      <c r="Z35" s="101"/>
    </row>
    <row r="36" spans="1:26" s="25" customFormat="1" ht="37.5" customHeight="1">
      <c r="A36" s="316" t="s">
        <v>134</v>
      </c>
      <c r="B36" s="323" t="s">
        <v>131</v>
      </c>
      <c r="C36" s="99">
        <v>4</v>
      </c>
      <c r="D36" s="290"/>
      <c r="E36" s="290"/>
      <c r="F36" s="302"/>
      <c r="G36" s="285">
        <v>4</v>
      </c>
      <c r="H36" s="155">
        <f t="shared" si="2"/>
        <v>120</v>
      </c>
      <c r="I36" s="84">
        <v>54</v>
      </c>
      <c r="J36" s="123"/>
      <c r="K36" s="99"/>
      <c r="L36" s="123" t="s">
        <v>137</v>
      </c>
      <c r="M36" s="85">
        <v>66</v>
      </c>
      <c r="N36" s="290"/>
      <c r="O36" s="290"/>
      <c r="P36" s="290"/>
      <c r="Q36" s="302"/>
      <c r="R36" s="289"/>
      <c r="S36" s="100"/>
      <c r="T36" s="129"/>
      <c r="U36" s="333">
        <v>3</v>
      </c>
      <c r="V36" s="153"/>
      <c r="W36" s="130"/>
      <c r="X36" s="131"/>
      <c r="Y36" s="291"/>
      <c r="Z36" s="101"/>
    </row>
    <row r="37" spans="1:26" s="25" customFormat="1" ht="24" customHeight="1">
      <c r="A37" s="316" t="s">
        <v>135</v>
      </c>
      <c r="B37" s="324" t="s">
        <v>132</v>
      </c>
      <c r="C37" s="99">
        <v>4</v>
      </c>
      <c r="D37" s="290"/>
      <c r="E37" s="290"/>
      <c r="F37" s="302"/>
      <c r="G37" s="285">
        <v>4</v>
      </c>
      <c r="H37" s="155">
        <f t="shared" si="2"/>
        <v>120</v>
      </c>
      <c r="I37" s="84">
        <v>54</v>
      </c>
      <c r="J37" s="123"/>
      <c r="K37" s="99"/>
      <c r="L37" s="123" t="s">
        <v>137</v>
      </c>
      <c r="M37" s="85">
        <v>66</v>
      </c>
      <c r="N37" s="290"/>
      <c r="O37" s="290"/>
      <c r="P37" s="290"/>
      <c r="Q37" s="302"/>
      <c r="R37" s="289"/>
      <c r="S37" s="100"/>
      <c r="T37" s="129"/>
      <c r="U37" s="333">
        <v>3</v>
      </c>
      <c r="V37" s="153"/>
      <c r="W37" s="130"/>
      <c r="X37" s="131"/>
      <c r="Y37" s="291"/>
      <c r="Z37" s="101"/>
    </row>
    <row r="38" spans="1:26" s="25" customFormat="1" ht="26.25" customHeight="1" thickBot="1">
      <c r="A38" s="328" t="s">
        <v>136</v>
      </c>
      <c r="B38" s="325" t="s">
        <v>133</v>
      </c>
      <c r="C38" s="294">
        <v>4</v>
      </c>
      <c r="D38" s="293"/>
      <c r="E38" s="293"/>
      <c r="F38" s="303"/>
      <c r="G38" s="286">
        <v>4</v>
      </c>
      <c r="H38" s="326">
        <f t="shared" si="2"/>
        <v>120</v>
      </c>
      <c r="I38" s="295">
        <v>54</v>
      </c>
      <c r="J38" s="296"/>
      <c r="K38" s="294"/>
      <c r="L38" s="296" t="s">
        <v>137</v>
      </c>
      <c r="M38" s="297">
        <v>66</v>
      </c>
      <c r="N38" s="293"/>
      <c r="O38" s="293"/>
      <c r="P38" s="293"/>
      <c r="Q38" s="303"/>
      <c r="R38" s="292"/>
      <c r="S38" s="305"/>
      <c r="T38" s="304"/>
      <c r="U38" s="334">
        <v>3</v>
      </c>
      <c r="V38" s="301"/>
      <c r="W38" s="133"/>
      <c r="X38" s="134"/>
      <c r="Y38" s="298"/>
      <c r="Z38" s="101"/>
    </row>
    <row r="39" spans="1:26" s="25" customFormat="1" ht="26.25" customHeight="1">
      <c r="A39" s="327" t="s">
        <v>145</v>
      </c>
      <c r="B39" s="329" t="s">
        <v>141</v>
      </c>
      <c r="C39" s="104">
        <v>4</v>
      </c>
      <c r="D39" s="170"/>
      <c r="E39" s="170"/>
      <c r="F39" s="182"/>
      <c r="G39" s="285">
        <v>4</v>
      </c>
      <c r="H39" s="155">
        <f t="shared" si="2"/>
        <v>120</v>
      </c>
      <c r="I39" s="84">
        <v>54</v>
      </c>
      <c r="J39" s="123"/>
      <c r="K39" s="99"/>
      <c r="L39" s="123" t="s">
        <v>137</v>
      </c>
      <c r="M39" s="261">
        <v>66</v>
      </c>
      <c r="N39" s="170"/>
      <c r="O39" s="170"/>
      <c r="P39" s="170"/>
      <c r="Q39" s="182"/>
      <c r="R39" s="332"/>
      <c r="S39" s="105"/>
      <c r="T39" s="106"/>
      <c r="U39" s="335">
        <v>3</v>
      </c>
      <c r="V39" s="331"/>
      <c r="W39" s="107"/>
      <c r="X39" s="108"/>
      <c r="Y39" s="262"/>
      <c r="Z39" s="101"/>
    </row>
    <row r="40" spans="1:26" s="25" customFormat="1" ht="21" customHeight="1">
      <c r="A40" s="316" t="s">
        <v>146</v>
      </c>
      <c r="B40" s="324" t="s">
        <v>142</v>
      </c>
      <c r="C40" s="99">
        <v>4</v>
      </c>
      <c r="D40" s="290"/>
      <c r="E40" s="290"/>
      <c r="F40" s="302"/>
      <c r="G40" s="285">
        <v>4</v>
      </c>
      <c r="H40" s="155">
        <f t="shared" si="2"/>
        <v>120</v>
      </c>
      <c r="I40" s="84">
        <v>54</v>
      </c>
      <c r="J40" s="123"/>
      <c r="K40" s="99"/>
      <c r="L40" s="123" t="s">
        <v>137</v>
      </c>
      <c r="M40" s="85">
        <v>66</v>
      </c>
      <c r="N40" s="290"/>
      <c r="O40" s="290"/>
      <c r="P40" s="290"/>
      <c r="Q40" s="302"/>
      <c r="R40" s="289"/>
      <c r="S40" s="100"/>
      <c r="T40" s="129"/>
      <c r="U40" s="333">
        <v>3</v>
      </c>
      <c r="V40" s="153"/>
      <c r="W40" s="130"/>
      <c r="X40" s="131"/>
      <c r="Y40" s="291"/>
      <c r="Z40" s="101"/>
    </row>
    <row r="41" spans="1:26" s="25" customFormat="1" ht="36.75" customHeight="1">
      <c r="A41" s="316" t="s">
        <v>147</v>
      </c>
      <c r="B41" s="324" t="s">
        <v>143</v>
      </c>
      <c r="C41" s="99">
        <v>4</v>
      </c>
      <c r="D41" s="290"/>
      <c r="E41" s="290"/>
      <c r="F41" s="302"/>
      <c r="G41" s="285">
        <v>4</v>
      </c>
      <c r="H41" s="155">
        <f t="shared" si="2"/>
        <v>120</v>
      </c>
      <c r="I41" s="84">
        <v>54</v>
      </c>
      <c r="J41" s="123"/>
      <c r="K41" s="99"/>
      <c r="L41" s="123" t="s">
        <v>137</v>
      </c>
      <c r="M41" s="85">
        <v>66</v>
      </c>
      <c r="N41" s="290"/>
      <c r="O41" s="290"/>
      <c r="P41" s="290"/>
      <c r="Q41" s="302"/>
      <c r="R41" s="289"/>
      <c r="S41" s="100"/>
      <c r="T41" s="129"/>
      <c r="U41" s="333">
        <v>3</v>
      </c>
      <c r="V41" s="153"/>
      <c r="W41" s="130"/>
      <c r="X41" s="131"/>
      <c r="Y41" s="291"/>
      <c r="Z41" s="101"/>
    </row>
    <row r="42" spans="1:26" s="25" customFormat="1" ht="35.25" customHeight="1" thickBot="1">
      <c r="A42" s="317" t="s">
        <v>148</v>
      </c>
      <c r="B42" s="330" t="s">
        <v>144</v>
      </c>
      <c r="C42" s="294">
        <v>4</v>
      </c>
      <c r="D42" s="293"/>
      <c r="E42" s="293"/>
      <c r="F42" s="303"/>
      <c r="G42" s="286">
        <v>4</v>
      </c>
      <c r="H42" s="326">
        <f t="shared" si="2"/>
        <v>120</v>
      </c>
      <c r="I42" s="295">
        <v>54</v>
      </c>
      <c r="J42" s="296"/>
      <c r="K42" s="294"/>
      <c r="L42" s="296" t="s">
        <v>137</v>
      </c>
      <c r="M42" s="297">
        <v>66</v>
      </c>
      <c r="N42" s="293"/>
      <c r="O42" s="293"/>
      <c r="P42" s="293"/>
      <c r="Q42" s="303"/>
      <c r="R42" s="292"/>
      <c r="S42" s="305"/>
      <c r="T42" s="304"/>
      <c r="U42" s="334">
        <v>3</v>
      </c>
      <c r="V42" s="301"/>
      <c r="W42" s="133"/>
      <c r="X42" s="134"/>
      <c r="Y42" s="298"/>
      <c r="Z42" s="101"/>
    </row>
    <row r="43" spans="1:26" s="25" customFormat="1" ht="38.25" customHeight="1">
      <c r="A43" s="327" t="s">
        <v>163</v>
      </c>
      <c r="B43" s="329" t="s">
        <v>149</v>
      </c>
      <c r="C43" s="99">
        <v>4</v>
      </c>
      <c r="D43" s="290"/>
      <c r="E43" s="290"/>
      <c r="F43" s="302"/>
      <c r="G43" s="285">
        <v>4</v>
      </c>
      <c r="H43" s="155">
        <f t="shared" si="2"/>
        <v>120</v>
      </c>
      <c r="I43" s="84">
        <v>54</v>
      </c>
      <c r="J43" s="123"/>
      <c r="K43" s="99"/>
      <c r="L43" s="123" t="s">
        <v>137</v>
      </c>
      <c r="M43" s="85">
        <v>66</v>
      </c>
      <c r="N43" s="170"/>
      <c r="O43" s="170"/>
      <c r="P43" s="170"/>
      <c r="Q43" s="182"/>
      <c r="R43" s="332"/>
      <c r="S43" s="105"/>
      <c r="T43" s="106"/>
      <c r="U43" s="333">
        <v>3</v>
      </c>
      <c r="V43" s="331"/>
      <c r="W43" s="107"/>
      <c r="X43" s="108"/>
      <c r="Y43" s="262"/>
      <c r="Z43" s="101"/>
    </row>
    <row r="44" spans="1:26" s="25" customFormat="1" ht="26.25" customHeight="1">
      <c r="A44" s="316" t="s">
        <v>164</v>
      </c>
      <c r="B44" s="324" t="s">
        <v>150</v>
      </c>
      <c r="C44" s="99">
        <v>4</v>
      </c>
      <c r="D44" s="290"/>
      <c r="E44" s="290"/>
      <c r="F44" s="302"/>
      <c r="G44" s="285">
        <v>4</v>
      </c>
      <c r="H44" s="155">
        <f t="shared" si="2"/>
        <v>120</v>
      </c>
      <c r="I44" s="84">
        <v>54</v>
      </c>
      <c r="J44" s="123"/>
      <c r="K44" s="99"/>
      <c r="L44" s="123" t="s">
        <v>137</v>
      </c>
      <c r="M44" s="85">
        <v>66</v>
      </c>
      <c r="N44" s="290"/>
      <c r="O44" s="290"/>
      <c r="P44" s="290"/>
      <c r="Q44" s="302"/>
      <c r="R44" s="289"/>
      <c r="S44" s="100"/>
      <c r="T44" s="129"/>
      <c r="U44" s="333">
        <v>3</v>
      </c>
      <c r="V44" s="153"/>
      <c r="W44" s="130"/>
      <c r="X44" s="131"/>
      <c r="Y44" s="291"/>
      <c r="Z44" s="101"/>
    </row>
    <row r="45" spans="1:26" s="25" customFormat="1" ht="41.25" customHeight="1">
      <c r="A45" s="316" t="s">
        <v>165</v>
      </c>
      <c r="B45" s="324" t="s">
        <v>151</v>
      </c>
      <c r="C45" s="99">
        <v>4</v>
      </c>
      <c r="D45" s="290"/>
      <c r="E45" s="290"/>
      <c r="F45" s="302"/>
      <c r="G45" s="285">
        <v>4</v>
      </c>
      <c r="H45" s="155">
        <f t="shared" si="2"/>
        <v>120</v>
      </c>
      <c r="I45" s="84">
        <v>54</v>
      </c>
      <c r="J45" s="123"/>
      <c r="K45" s="99"/>
      <c r="L45" s="123" t="s">
        <v>137</v>
      </c>
      <c r="M45" s="85">
        <v>66</v>
      </c>
      <c r="N45" s="290"/>
      <c r="O45" s="290"/>
      <c r="P45" s="290"/>
      <c r="Q45" s="302"/>
      <c r="R45" s="289"/>
      <c r="S45" s="100"/>
      <c r="T45" s="129"/>
      <c r="U45" s="333">
        <v>3</v>
      </c>
      <c r="V45" s="153"/>
      <c r="W45" s="130"/>
      <c r="X45" s="131"/>
      <c r="Y45" s="291"/>
      <c r="Z45" s="101"/>
    </row>
    <row r="46" spans="1:26" s="25" customFormat="1" ht="26.25" customHeight="1">
      <c r="A46" s="316" t="s">
        <v>166</v>
      </c>
      <c r="B46" s="336" t="s">
        <v>152</v>
      </c>
      <c r="C46" s="99">
        <v>4</v>
      </c>
      <c r="D46" s="290"/>
      <c r="E46" s="290"/>
      <c r="F46" s="302"/>
      <c r="G46" s="285">
        <v>4</v>
      </c>
      <c r="H46" s="155">
        <f t="shared" si="2"/>
        <v>120</v>
      </c>
      <c r="I46" s="84">
        <v>54</v>
      </c>
      <c r="J46" s="123"/>
      <c r="K46" s="99"/>
      <c r="L46" s="123" t="s">
        <v>137</v>
      </c>
      <c r="M46" s="85">
        <v>66</v>
      </c>
      <c r="N46" s="290"/>
      <c r="O46" s="290"/>
      <c r="P46" s="290"/>
      <c r="Q46" s="302"/>
      <c r="R46" s="289"/>
      <c r="S46" s="100"/>
      <c r="T46" s="129"/>
      <c r="U46" s="333">
        <v>3</v>
      </c>
      <c r="V46" s="153"/>
      <c r="W46" s="130"/>
      <c r="X46" s="131"/>
      <c r="Y46" s="291"/>
      <c r="Z46" s="101"/>
    </row>
    <row r="47" spans="1:26" s="25" customFormat="1" ht="26.25" customHeight="1" thickBot="1">
      <c r="A47" s="316" t="s">
        <v>167</v>
      </c>
      <c r="B47" s="337" t="s">
        <v>153</v>
      </c>
      <c r="C47" s="99">
        <v>4</v>
      </c>
      <c r="D47" s="290"/>
      <c r="E47" s="290"/>
      <c r="F47" s="302"/>
      <c r="G47" s="285">
        <v>4</v>
      </c>
      <c r="H47" s="155">
        <f t="shared" si="2"/>
        <v>120</v>
      </c>
      <c r="I47" s="84">
        <v>54</v>
      </c>
      <c r="J47" s="123"/>
      <c r="K47" s="99"/>
      <c r="L47" s="123" t="s">
        <v>137</v>
      </c>
      <c r="M47" s="85">
        <v>66</v>
      </c>
      <c r="N47" s="290"/>
      <c r="O47" s="290"/>
      <c r="P47" s="290"/>
      <c r="Q47" s="302"/>
      <c r="R47" s="289"/>
      <c r="S47" s="100"/>
      <c r="T47" s="129"/>
      <c r="U47" s="333">
        <v>3</v>
      </c>
      <c r="V47" s="153"/>
      <c r="W47" s="130"/>
      <c r="X47" s="131"/>
      <c r="Y47" s="291"/>
      <c r="Z47" s="101"/>
    </row>
    <row r="48" spans="1:26" s="25" customFormat="1" ht="21.75" customHeight="1" thickBot="1">
      <c r="A48" s="533" t="s">
        <v>93</v>
      </c>
      <c r="B48" s="533"/>
      <c r="C48" s="533"/>
      <c r="D48" s="533"/>
      <c r="E48" s="533"/>
      <c r="F48" s="533"/>
      <c r="G48" s="164">
        <v>8</v>
      </c>
      <c r="H48" s="164">
        <f t="shared" si="2"/>
        <v>240</v>
      </c>
      <c r="I48" s="174">
        <v>108</v>
      </c>
      <c r="J48" s="154"/>
      <c r="K48" s="164"/>
      <c r="L48" s="154" t="s">
        <v>168</v>
      </c>
      <c r="M48" s="181">
        <v>132</v>
      </c>
      <c r="N48" s="279"/>
      <c r="O48" s="175"/>
      <c r="P48" s="175"/>
      <c r="Q48" s="175"/>
      <c r="R48" s="164"/>
      <c r="S48" s="169"/>
      <c r="T48" s="146"/>
      <c r="U48" s="338">
        <v>6</v>
      </c>
      <c r="V48" s="277"/>
      <c r="W48" s="165"/>
      <c r="X48" s="165"/>
      <c r="Y48" s="165"/>
      <c r="Z48" s="101"/>
    </row>
    <row r="49" spans="1:26" s="25" customFormat="1" ht="25.5" customHeight="1" thickBot="1">
      <c r="A49" s="488" t="s">
        <v>94</v>
      </c>
      <c r="B49" s="489"/>
      <c r="C49" s="489"/>
      <c r="D49" s="489"/>
      <c r="E49" s="489"/>
      <c r="F49" s="490"/>
      <c r="G49" s="164">
        <v>12</v>
      </c>
      <c r="H49" s="155">
        <f t="shared" si="2"/>
        <v>360</v>
      </c>
      <c r="I49" s="174">
        <v>138</v>
      </c>
      <c r="J49" s="154" t="s">
        <v>129</v>
      </c>
      <c r="K49" s="164"/>
      <c r="L49" s="154" t="s">
        <v>169</v>
      </c>
      <c r="M49" s="140">
        <v>222</v>
      </c>
      <c r="N49" s="175"/>
      <c r="O49" s="175"/>
      <c r="P49" s="175"/>
      <c r="Q49" s="175"/>
      <c r="R49" s="164"/>
      <c r="S49" s="164"/>
      <c r="T49" s="164">
        <v>2</v>
      </c>
      <c r="U49" s="339">
        <v>6</v>
      </c>
      <c r="V49" s="165"/>
      <c r="W49" s="165"/>
      <c r="X49" s="165"/>
      <c r="Y49" s="165"/>
      <c r="Z49" s="101"/>
    </row>
    <row r="50" spans="1:26" s="25" customFormat="1" ht="21.75" customHeight="1" thickBot="1">
      <c r="A50" s="525" t="s">
        <v>99</v>
      </c>
      <c r="B50" s="525"/>
      <c r="C50" s="525"/>
      <c r="D50" s="525"/>
      <c r="E50" s="525"/>
      <c r="F50" s="525"/>
      <c r="G50" s="164">
        <v>40</v>
      </c>
      <c r="H50" s="164">
        <v>1200</v>
      </c>
      <c r="I50" s="174">
        <f>I49+I24</f>
        <v>468</v>
      </c>
      <c r="J50" s="174">
        <f>J49+J24</f>
        <v>147</v>
      </c>
      <c r="K50" s="164"/>
      <c r="L50" s="174">
        <f>L49+L24</f>
        <v>321</v>
      </c>
      <c r="M50" s="174">
        <f>M49+M24</f>
        <v>732</v>
      </c>
      <c r="N50" s="175"/>
      <c r="O50" s="175"/>
      <c r="P50" s="175"/>
      <c r="Q50" s="175"/>
      <c r="R50" s="164">
        <v>6</v>
      </c>
      <c r="S50" s="164">
        <v>10</v>
      </c>
      <c r="T50" s="164">
        <v>6</v>
      </c>
      <c r="U50" s="339">
        <v>6</v>
      </c>
      <c r="V50" s="165"/>
      <c r="W50" s="165"/>
      <c r="X50" s="165"/>
      <c r="Y50" s="165"/>
      <c r="Z50" s="101"/>
    </row>
    <row r="51" spans="1:26" s="25" customFormat="1" ht="19.5" customHeight="1" thickBot="1">
      <c r="A51" s="528" t="s">
        <v>170</v>
      </c>
      <c r="B51" s="529"/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30"/>
      <c r="N51" s="170"/>
      <c r="O51" s="170"/>
      <c r="P51" s="170"/>
      <c r="Q51" s="182"/>
      <c r="R51" s="164">
        <v>6</v>
      </c>
      <c r="S51" s="164">
        <v>10</v>
      </c>
      <c r="T51" s="164">
        <v>6</v>
      </c>
      <c r="U51" s="338">
        <v>6</v>
      </c>
      <c r="V51" s="165"/>
      <c r="W51" s="165"/>
      <c r="X51" s="165"/>
      <c r="Y51" s="165"/>
      <c r="Z51" s="101"/>
    </row>
    <row r="52" spans="1:26" s="25" customFormat="1" ht="20.25" customHeight="1" thickBot="1">
      <c r="A52" s="183"/>
      <c r="B52" s="536" t="s">
        <v>95</v>
      </c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173"/>
      <c r="O52" s="173"/>
      <c r="P52" s="173"/>
      <c r="Q52" s="173"/>
      <c r="R52" s="164">
        <v>1</v>
      </c>
      <c r="S52" s="164">
        <v>3</v>
      </c>
      <c r="T52" s="164">
        <v>2</v>
      </c>
      <c r="U52" s="338">
        <v>2</v>
      </c>
      <c r="V52" s="165"/>
      <c r="W52" s="165"/>
      <c r="X52" s="165"/>
      <c r="Y52" s="165"/>
      <c r="Z52" s="101"/>
    </row>
    <row r="53" spans="1:26" s="25" customFormat="1" ht="19.5" customHeight="1" thickBot="1">
      <c r="A53" s="183"/>
      <c r="B53" s="536" t="s">
        <v>96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173"/>
      <c r="O53" s="173"/>
      <c r="P53" s="173"/>
      <c r="Q53" s="173"/>
      <c r="R53" s="164">
        <v>1</v>
      </c>
      <c r="S53" s="164"/>
      <c r="T53" s="164"/>
      <c r="U53" s="165"/>
      <c r="V53" s="339"/>
      <c r="W53" s="339">
        <v>1</v>
      </c>
      <c r="X53" s="165"/>
      <c r="Y53" s="165"/>
      <c r="Z53" s="101"/>
    </row>
    <row r="54" spans="1:26" s="25" customFormat="1" ht="18" customHeight="1" thickBot="1">
      <c r="A54" s="183"/>
      <c r="B54" s="536" t="s">
        <v>97</v>
      </c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173"/>
      <c r="O54" s="173"/>
      <c r="P54" s="173"/>
      <c r="Q54" s="173"/>
      <c r="R54" s="478">
        <f>G13+G14+G15+G20+G21</f>
        <v>18</v>
      </c>
      <c r="S54" s="479"/>
      <c r="T54" s="478">
        <f>G16+G29+G35+G36</f>
        <v>18</v>
      </c>
      <c r="U54" s="480"/>
      <c r="V54" s="481">
        <f>G22</f>
        <v>4</v>
      </c>
      <c r="W54" s="482"/>
      <c r="X54" s="483"/>
      <c r="Y54" s="480"/>
      <c r="Z54" s="101"/>
    </row>
    <row r="55" spans="1:26" s="25" customFormat="1" ht="20.25" customHeight="1" thickBot="1">
      <c r="A55" s="183"/>
      <c r="B55" s="536" t="s">
        <v>98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173"/>
      <c r="O55" s="173"/>
      <c r="P55" s="173"/>
      <c r="Q55" s="173"/>
      <c r="R55" s="478">
        <f>(R54/G50)*100</f>
        <v>45</v>
      </c>
      <c r="S55" s="479"/>
      <c r="T55" s="478">
        <f>(T54/G50)*100</f>
        <v>45</v>
      </c>
      <c r="U55" s="479"/>
      <c r="V55" s="481">
        <f>(V54/G50)*100</f>
        <v>10</v>
      </c>
      <c r="W55" s="482"/>
      <c r="X55" s="483"/>
      <c r="Y55" s="480"/>
      <c r="Z55" s="101"/>
    </row>
    <row r="56" spans="1:26" s="25" customFormat="1" ht="29.25" customHeight="1" thickBot="1">
      <c r="A56" s="539" t="s">
        <v>100</v>
      </c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185"/>
    </row>
    <row r="57" spans="1:26" s="25" customFormat="1" ht="31.5">
      <c r="A57" s="188">
        <v>1</v>
      </c>
      <c r="B57" s="189" t="s">
        <v>68</v>
      </c>
      <c r="C57" s="190"/>
      <c r="D57" s="191"/>
      <c r="E57" s="191"/>
      <c r="F57" s="192"/>
      <c r="G57" s="193">
        <f>G58+G59</f>
        <v>12</v>
      </c>
      <c r="H57" s="194">
        <f>H58+H59</f>
        <v>360</v>
      </c>
      <c r="I57" s="195">
        <f>I58+I59</f>
        <v>198</v>
      </c>
      <c r="J57" s="196"/>
      <c r="K57" s="196"/>
      <c r="L57" s="196">
        <f>L58+L59</f>
        <v>198</v>
      </c>
      <c r="M57" s="197">
        <f>M58+M59</f>
        <v>162</v>
      </c>
      <c r="N57" s="198"/>
      <c r="O57" s="199"/>
      <c r="P57" s="200"/>
      <c r="Q57" s="201"/>
      <c r="R57" s="202"/>
      <c r="S57" s="203"/>
      <c r="T57" s="204"/>
      <c r="U57" s="205"/>
      <c r="V57" s="131"/>
      <c r="W57" s="130"/>
      <c r="X57" s="131"/>
      <c r="Y57" s="130"/>
      <c r="Z57" s="185"/>
    </row>
    <row r="58" spans="1:26" s="25" customFormat="1" ht="31.5">
      <c r="A58" s="206" t="s">
        <v>47</v>
      </c>
      <c r="B58" s="207" t="s">
        <v>68</v>
      </c>
      <c r="C58" s="208">
        <v>2</v>
      </c>
      <c r="D58" s="209">
        <v>1</v>
      </c>
      <c r="E58" s="209"/>
      <c r="F58" s="210"/>
      <c r="G58" s="211">
        <v>6</v>
      </c>
      <c r="H58" s="212">
        <f>G58*30</f>
        <v>180</v>
      </c>
      <c r="I58" s="213">
        <f>J58+K58+L58</f>
        <v>99</v>
      </c>
      <c r="J58" s="209"/>
      <c r="K58" s="209"/>
      <c r="L58" s="209">
        <v>99</v>
      </c>
      <c r="M58" s="214">
        <f>H58-I58</f>
        <v>81</v>
      </c>
      <c r="N58" s="215">
        <v>3</v>
      </c>
      <c r="O58" s="216">
        <v>3</v>
      </c>
      <c r="P58" s="217"/>
      <c r="Q58" s="218"/>
      <c r="R58" s="219">
        <v>3</v>
      </c>
      <c r="S58" s="220">
        <v>3</v>
      </c>
      <c r="T58" s="221"/>
      <c r="U58" s="222"/>
      <c r="V58" s="186"/>
      <c r="W58" s="187"/>
      <c r="X58" s="186"/>
      <c r="Y58" s="187"/>
      <c r="Z58" s="184"/>
    </row>
    <row r="59" spans="1:26" s="25" customFormat="1" ht="32.25" thickBot="1">
      <c r="A59" s="223" t="s">
        <v>48</v>
      </c>
      <c r="B59" s="340" t="s">
        <v>68</v>
      </c>
      <c r="C59" s="224">
        <v>4</v>
      </c>
      <c r="D59" s="225">
        <v>3</v>
      </c>
      <c r="E59" s="225"/>
      <c r="F59" s="226"/>
      <c r="G59" s="227">
        <v>6</v>
      </c>
      <c r="H59" s="228">
        <f>G59*30</f>
        <v>180</v>
      </c>
      <c r="I59" s="229">
        <f>J59+K59+L59</f>
        <v>99</v>
      </c>
      <c r="J59" s="225"/>
      <c r="K59" s="225"/>
      <c r="L59" s="225">
        <v>99</v>
      </c>
      <c r="M59" s="230">
        <f>H59-I59</f>
        <v>81</v>
      </c>
      <c r="N59" s="231"/>
      <c r="O59" s="232"/>
      <c r="P59" s="233">
        <v>3</v>
      </c>
      <c r="Q59" s="234">
        <v>3</v>
      </c>
      <c r="R59" s="235"/>
      <c r="S59" s="236"/>
      <c r="T59" s="237">
        <v>3</v>
      </c>
      <c r="U59" s="238">
        <v>3</v>
      </c>
      <c r="V59" s="239"/>
      <c r="W59" s="240"/>
      <c r="X59" s="239"/>
      <c r="Y59" s="240"/>
      <c r="Z59" s="184"/>
    </row>
    <row r="60" spans="1:26" ht="15.75">
      <c r="A60" s="241"/>
      <c r="B60" s="242"/>
      <c r="C60" s="243"/>
      <c r="D60" s="243"/>
      <c r="E60" s="244"/>
      <c r="F60" s="244"/>
      <c r="G60" s="245"/>
      <c r="H60" s="245"/>
      <c r="I60" s="246"/>
      <c r="J60" s="245"/>
      <c r="K60" s="245"/>
      <c r="L60" s="247"/>
      <c r="M60" s="248"/>
      <c r="N60" s="244"/>
      <c r="O60" s="244"/>
      <c r="P60" s="247"/>
      <c r="Q60" s="247"/>
      <c r="R60" s="249"/>
      <c r="S60" s="249"/>
      <c r="T60" s="249"/>
      <c r="U60" s="184"/>
      <c r="V60" s="184"/>
      <c r="W60" s="184"/>
      <c r="X60" s="184"/>
      <c r="Y60" s="184"/>
      <c r="Z60" s="184"/>
    </row>
    <row r="61" spans="1:26" ht="15.75">
      <c r="A61" s="241"/>
      <c r="B61" s="242"/>
      <c r="C61" s="243"/>
      <c r="D61" s="243"/>
      <c r="E61" s="244"/>
      <c r="F61" s="244"/>
      <c r="G61" s="245"/>
      <c r="H61" s="245"/>
      <c r="I61" s="246"/>
      <c r="J61" s="245"/>
      <c r="K61" s="245"/>
      <c r="L61" s="247"/>
      <c r="M61" s="248"/>
      <c r="N61" s="244"/>
      <c r="O61" s="244"/>
      <c r="P61" s="247"/>
      <c r="Q61" s="247"/>
      <c r="R61" s="249"/>
      <c r="S61" s="249"/>
      <c r="T61" s="249"/>
      <c r="U61" s="184"/>
      <c r="V61" s="184"/>
      <c r="W61" s="184"/>
      <c r="X61" s="184"/>
      <c r="Y61" s="184"/>
      <c r="Z61" s="184"/>
    </row>
    <row r="62" spans="1:26" s="4" customFormat="1" ht="33.75" customHeight="1">
      <c r="A62" s="185"/>
      <c r="B62" s="250" t="s">
        <v>154</v>
      </c>
      <c r="C62" s="251"/>
      <c r="D62" s="251"/>
      <c r="E62" s="251"/>
      <c r="F62" s="251"/>
      <c r="G62" s="251"/>
      <c r="H62" s="537" t="s">
        <v>155</v>
      </c>
      <c r="I62" s="538"/>
      <c r="J62" s="538"/>
      <c r="K62" s="538"/>
      <c r="L62" s="538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4"/>
    </row>
    <row r="63" spans="1:26" s="4" customFormat="1" ht="18" customHeight="1">
      <c r="A63" s="185"/>
      <c r="B63" s="252" t="s">
        <v>157</v>
      </c>
      <c r="C63" s="251"/>
      <c r="D63" s="251"/>
      <c r="E63" s="251"/>
      <c r="F63" s="251"/>
      <c r="G63" s="251"/>
      <c r="H63" s="537" t="s">
        <v>158</v>
      </c>
      <c r="I63" s="538"/>
      <c r="J63" s="538"/>
      <c r="K63" s="538"/>
      <c r="L63" s="538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4"/>
    </row>
    <row r="64" spans="1:26" s="4" customFormat="1" ht="18" customHeight="1">
      <c r="A64" s="185"/>
      <c r="B64" s="252" t="s">
        <v>159</v>
      </c>
      <c r="C64" s="251"/>
      <c r="D64" s="251"/>
      <c r="E64" s="251"/>
      <c r="F64" s="251"/>
      <c r="G64" s="251"/>
      <c r="H64" s="537" t="s">
        <v>160</v>
      </c>
      <c r="I64" s="538"/>
      <c r="J64" s="538"/>
      <c r="K64" s="538"/>
      <c r="L64" s="538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4"/>
    </row>
    <row r="65" spans="1:26" s="4" customFormat="1" ht="18" customHeight="1">
      <c r="A65" s="185"/>
      <c r="B65" s="252" t="s">
        <v>161</v>
      </c>
      <c r="C65" s="251"/>
      <c r="D65" s="251"/>
      <c r="E65" s="251"/>
      <c r="F65" s="251"/>
      <c r="G65" s="251"/>
      <c r="H65" s="537" t="s">
        <v>162</v>
      </c>
      <c r="I65" s="538"/>
      <c r="J65" s="538"/>
      <c r="K65" s="538"/>
      <c r="L65" s="538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4"/>
    </row>
    <row r="66" spans="1:26" s="4" customFormat="1" ht="37.5">
      <c r="A66" s="185"/>
      <c r="B66" s="253" t="s">
        <v>101</v>
      </c>
      <c r="C66" s="254"/>
      <c r="D66" s="254"/>
      <c r="E66" s="254"/>
      <c r="F66" s="254"/>
      <c r="G66" s="254"/>
      <c r="H66" s="534" t="s">
        <v>156</v>
      </c>
      <c r="I66" s="535"/>
      <c r="J66" s="535"/>
      <c r="K66" s="255"/>
      <c r="L66" s="185"/>
      <c r="M66" s="185"/>
      <c r="N66" s="256"/>
      <c r="O66" s="256"/>
      <c r="P66" s="256"/>
      <c r="Q66" s="185"/>
      <c r="R66" s="185"/>
      <c r="S66" s="185"/>
      <c r="T66" s="185"/>
      <c r="U66" s="185"/>
      <c r="V66" s="185"/>
      <c r="W66" s="185"/>
      <c r="X66" s="185"/>
      <c r="Y66" s="185"/>
      <c r="Z66" s="184"/>
    </row>
    <row r="67" spans="1:26" ht="15.75">
      <c r="A67" s="185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249"/>
      <c r="N67" s="257"/>
      <c r="O67" s="257"/>
      <c r="P67" s="257"/>
      <c r="Q67" s="249"/>
      <c r="R67" s="249"/>
      <c r="S67" s="249"/>
      <c r="T67" s="249"/>
      <c r="U67" s="184"/>
      <c r="V67" s="184"/>
      <c r="W67" s="184"/>
      <c r="X67" s="184"/>
      <c r="Y67" s="184"/>
      <c r="Z67" s="184"/>
    </row>
    <row r="68" spans="1:26" ht="12.75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184"/>
      <c r="V68" s="184"/>
      <c r="W68" s="184"/>
      <c r="X68" s="184"/>
      <c r="Y68" s="184"/>
      <c r="Z68" s="184"/>
    </row>
    <row r="69" spans="1:26" ht="12.75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</row>
  </sheetData>
  <sheetProtection/>
  <mergeCells count="68">
    <mergeCell ref="A56:Y56"/>
    <mergeCell ref="A48:F48"/>
    <mergeCell ref="H66:J66"/>
    <mergeCell ref="B52:M52"/>
    <mergeCell ref="B53:M53"/>
    <mergeCell ref="B54:M54"/>
    <mergeCell ref="B55:M55"/>
    <mergeCell ref="H65:L65"/>
    <mergeCell ref="H64:L64"/>
    <mergeCell ref="H63:L63"/>
    <mergeCell ref="H62:L62"/>
    <mergeCell ref="R2:Y2"/>
    <mergeCell ref="V5:W5"/>
    <mergeCell ref="X5:Y5"/>
    <mergeCell ref="I4:I8"/>
    <mergeCell ref="H2:M2"/>
    <mergeCell ref="A26:Y26"/>
    <mergeCell ref="R3:S3"/>
    <mergeCell ref="D5:D8"/>
    <mergeCell ref="X3:Y3"/>
    <mergeCell ref="A18:F18"/>
    <mergeCell ref="A50:F50"/>
    <mergeCell ref="V3:W3"/>
    <mergeCell ref="E5:F6"/>
    <mergeCell ref="L5:L8"/>
    <mergeCell ref="A33:Y33"/>
    <mergeCell ref="A23:F23"/>
    <mergeCell ref="A31:F31"/>
    <mergeCell ref="A25:Y25"/>
    <mergeCell ref="A19:Y19"/>
    <mergeCell ref="A27:Y27"/>
    <mergeCell ref="N3:P3"/>
    <mergeCell ref="I3:L3"/>
    <mergeCell ref="Q4:Q5"/>
    <mergeCell ref="R7:Y7"/>
    <mergeCell ref="B24:F24"/>
    <mergeCell ref="A11:Y11"/>
    <mergeCell ref="C5:C8"/>
    <mergeCell ref="T3:U3"/>
    <mergeCell ref="T5:U5"/>
    <mergeCell ref="A10:Y10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B2:B8"/>
    <mergeCell ref="H3:H8"/>
    <mergeCell ref="A49:F49"/>
    <mergeCell ref="N4:P5"/>
    <mergeCell ref="J4:L4"/>
    <mergeCell ref="J5:J8"/>
    <mergeCell ref="M3:M8"/>
    <mergeCell ref="N2:Q2"/>
    <mergeCell ref="A32:Z32"/>
    <mergeCell ref="R54:S54"/>
    <mergeCell ref="T54:U54"/>
    <mergeCell ref="V54:W54"/>
    <mergeCell ref="X54:Y54"/>
    <mergeCell ref="R55:S55"/>
    <mergeCell ref="T55:U55"/>
    <mergeCell ref="V55:W55"/>
    <mergeCell ref="X55:Y55"/>
    <mergeCell ref="A51:M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дом</cp:lastModifiedBy>
  <cp:lastPrinted>2021-10-18T08:06:18Z</cp:lastPrinted>
  <dcterms:created xsi:type="dcterms:W3CDTF">2007-11-26T10:42:37Z</dcterms:created>
  <dcterms:modified xsi:type="dcterms:W3CDTF">2021-11-24T11:13:07Z</dcterms:modified>
  <cp:category/>
  <cp:version/>
  <cp:contentType/>
  <cp:contentStatus/>
</cp:coreProperties>
</file>